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C:\Users\ernst\Documents\ZKAV\"/>
    </mc:Choice>
  </mc:AlternateContent>
  <xr:revisionPtr revIDLastSave="0" documentId="8_{D1C171FF-18DE-4B92-BAD7-C350C9F939A6}" xr6:coauthVersionLast="47" xr6:coauthVersionMax="47" xr10:uidLastSave="{00000000-0000-0000-0000-000000000000}"/>
  <bookViews>
    <workbookView xWindow="-108" yWindow="-108" windowWidth="23256" windowHeight="12576" xr2:uid="{00000000-000D-0000-FFFF-FFFF00000000}"/>
  </bookViews>
  <sheets>
    <sheet name="Anleitung" sheetId="2" r:id="rId1"/>
    <sheet name="Formular" sheetId="1" r:id="rId2"/>
  </sheets>
  <definedNames>
    <definedName name="_xlnm._FilterDatabase" localSheetId="1" hidden="1">Formular!$A$18:$L$458</definedName>
    <definedName name="_xlnm.Print_Area" localSheetId="0">Anleitung!$A$1:$AQ$88</definedName>
    <definedName name="_xlnm.Print_Area" localSheetId="1">Formular!$N$1:$AY$458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U457" i="1" l="1"/>
  <c r="FS457" i="1"/>
  <c r="FQ457" i="1"/>
  <c r="FO457" i="1"/>
  <c r="FM457" i="1"/>
  <c r="FK457" i="1"/>
  <c r="FI457" i="1"/>
  <c r="FG457" i="1"/>
  <c r="FE457" i="1"/>
  <c r="FC457" i="1"/>
  <c r="FA457" i="1"/>
  <c r="EY457" i="1"/>
  <c r="EW457" i="1"/>
  <c r="EU457" i="1"/>
  <c r="ES457" i="1"/>
  <c r="EQ457" i="1"/>
  <c r="EO457" i="1"/>
  <c r="EM457" i="1"/>
  <c r="EK457" i="1"/>
  <c r="EI457" i="1"/>
  <c r="EG457" i="1"/>
  <c r="EE457" i="1"/>
  <c r="EC457" i="1"/>
  <c r="EA457" i="1"/>
  <c r="DY457" i="1"/>
  <c r="DW457" i="1"/>
  <c r="DU457" i="1"/>
  <c r="DS457" i="1"/>
  <c r="DQ457" i="1"/>
  <c r="DO457" i="1"/>
  <c r="DM457" i="1"/>
  <c r="DK457" i="1"/>
  <c r="DI457" i="1"/>
  <c r="DG457" i="1"/>
  <c r="DE457" i="1"/>
  <c r="DC457" i="1"/>
  <c r="DA457" i="1"/>
  <c r="CY457" i="1"/>
  <c r="CW457" i="1"/>
  <c r="CU457" i="1"/>
  <c r="BF445" i="1"/>
  <c r="BF446" i="1" s="1"/>
  <c r="BG445" i="1"/>
  <c r="BG446" i="1"/>
  <c r="BH445" i="1"/>
  <c r="K444" i="1" s="1"/>
  <c r="BI445" i="1"/>
  <c r="BF448" i="1"/>
  <c r="BG448" i="1"/>
  <c r="BH448" i="1"/>
  <c r="BI448" i="1"/>
  <c r="BF451" i="1"/>
  <c r="I452" i="1" s="1"/>
  <c r="BG451" i="1"/>
  <c r="BH451" i="1"/>
  <c r="BI451" i="1"/>
  <c r="BF454" i="1"/>
  <c r="BG454" i="1"/>
  <c r="BH454" i="1"/>
  <c r="BI454" i="1"/>
  <c r="L453" i="1" s="1"/>
  <c r="AA457" i="1"/>
  <c r="AD457" i="1" s="1"/>
  <c r="AG457" i="1" s="1"/>
  <c r="CI438" i="1"/>
  <c r="BR451" i="1" s="1"/>
  <c r="CM438" i="1"/>
  <c r="L457" i="1" s="1"/>
  <c r="CL438" i="1"/>
  <c r="K455" i="1" s="1"/>
  <c r="K456" i="1"/>
  <c r="K457" i="1"/>
  <c r="CK438" i="1"/>
  <c r="CJ438" i="1"/>
  <c r="C443" i="1" s="1"/>
  <c r="L456" i="1"/>
  <c r="BF455" i="1"/>
  <c r="BG455" i="1"/>
  <c r="BI455" i="1"/>
  <c r="I455" i="1"/>
  <c r="BF452" i="1"/>
  <c r="BI452" i="1"/>
  <c r="L452" i="1"/>
  <c r="L450" i="1"/>
  <c r="BF449" i="1"/>
  <c r="BG449" i="1"/>
  <c r="I449" i="1"/>
  <c r="I448" i="1"/>
  <c r="I447" i="1"/>
  <c r="BA446" i="1"/>
  <c r="BA443" i="1"/>
  <c r="BB443" i="1"/>
  <c r="BC443" i="1"/>
  <c r="BD443" i="1"/>
  <c r="I443" i="1"/>
  <c r="F443" i="1"/>
  <c r="E443" i="1"/>
  <c r="K442" i="1"/>
  <c r="F442" i="1"/>
  <c r="E442" i="1"/>
  <c r="C442" i="1"/>
  <c r="BG441" i="1"/>
  <c r="BE441" i="1"/>
  <c r="BC441" i="1"/>
  <c r="BA441" i="1"/>
  <c r="AU441" i="1"/>
  <c r="AN441" i="1"/>
  <c r="AG441" i="1"/>
  <c r="Z441" i="1"/>
  <c r="L441" i="1"/>
  <c r="K441" i="1"/>
  <c r="I441" i="1"/>
  <c r="H441" i="1"/>
  <c r="E441" i="1"/>
  <c r="K440" i="1"/>
  <c r="F440" i="1"/>
  <c r="E440" i="1"/>
  <c r="BV439" i="1"/>
  <c r="BT439" i="1"/>
  <c r="BS439" i="1"/>
  <c r="BR439" i="1"/>
  <c r="BQ439" i="1"/>
  <c r="BN439" i="1"/>
  <c r="BL439" i="1"/>
  <c r="BK439" i="1"/>
  <c r="BJ439" i="1"/>
  <c r="BI439" i="1"/>
  <c r="BA439" i="1"/>
  <c r="AW439" i="1"/>
  <c r="K439" i="1"/>
  <c r="I439" i="1"/>
  <c r="E439" i="1"/>
  <c r="BQ438" i="1"/>
  <c r="BI438" i="1"/>
  <c r="L438" i="1"/>
  <c r="K438" i="1"/>
  <c r="E438" i="1"/>
  <c r="C438" i="1"/>
  <c r="FU435" i="1"/>
  <c r="FS435" i="1"/>
  <c r="FQ435" i="1"/>
  <c r="FO435" i="1"/>
  <c r="FM435" i="1"/>
  <c r="FK435" i="1"/>
  <c r="FI435" i="1"/>
  <c r="FG435" i="1"/>
  <c r="FE435" i="1"/>
  <c r="FC435" i="1"/>
  <c r="FA435" i="1"/>
  <c r="EY435" i="1"/>
  <c r="EW435" i="1"/>
  <c r="EU435" i="1"/>
  <c r="ES435" i="1"/>
  <c r="EQ435" i="1"/>
  <c r="EO435" i="1"/>
  <c r="EM435" i="1"/>
  <c r="EK435" i="1"/>
  <c r="EI435" i="1"/>
  <c r="EG435" i="1"/>
  <c r="EE435" i="1"/>
  <c r="EC435" i="1"/>
  <c r="EA435" i="1"/>
  <c r="DY435" i="1"/>
  <c r="DW435" i="1"/>
  <c r="DU435" i="1"/>
  <c r="DS435" i="1"/>
  <c r="DQ435" i="1"/>
  <c r="DO435" i="1"/>
  <c r="DM435" i="1"/>
  <c r="DK435" i="1"/>
  <c r="DI435" i="1"/>
  <c r="DG435" i="1"/>
  <c r="DE435" i="1"/>
  <c r="DC435" i="1"/>
  <c r="DA435" i="1"/>
  <c r="CY435" i="1"/>
  <c r="CW435" i="1"/>
  <c r="CU435" i="1"/>
  <c r="BF423" i="1"/>
  <c r="BF424" i="1" s="1"/>
  <c r="BG423" i="1"/>
  <c r="J422" i="1"/>
  <c r="BH423" i="1"/>
  <c r="BH424" i="1" s="1"/>
  <c r="BI423" i="1"/>
  <c r="BF426" i="1"/>
  <c r="BG426" i="1"/>
  <c r="BH426" i="1"/>
  <c r="K425" i="1" s="1"/>
  <c r="BH427" i="1"/>
  <c r="BI426" i="1"/>
  <c r="BF429" i="1"/>
  <c r="BG429" i="1"/>
  <c r="BH429" i="1"/>
  <c r="BH430" i="1"/>
  <c r="BI429" i="1"/>
  <c r="BF432" i="1"/>
  <c r="BG432" i="1"/>
  <c r="BK432" i="1" s="1"/>
  <c r="BH432" i="1"/>
  <c r="BH433" i="1" s="1"/>
  <c r="BI432" i="1"/>
  <c r="AA435" i="1"/>
  <c r="CI416" i="1"/>
  <c r="BT426" i="1" s="1"/>
  <c r="CB429" i="1"/>
  <c r="CM416" i="1"/>
  <c r="L435" i="1" s="1"/>
  <c r="CL416" i="1"/>
  <c r="CK416" i="1"/>
  <c r="J435" i="1"/>
  <c r="CJ416" i="1"/>
  <c r="I433" i="1" s="1"/>
  <c r="K431" i="1"/>
  <c r="BF430" i="1"/>
  <c r="BI430" i="1"/>
  <c r="BR429" i="1"/>
  <c r="BG427" i="1"/>
  <c r="CB426" i="1"/>
  <c r="J426" i="1"/>
  <c r="BA424" i="1"/>
  <c r="I424" i="1"/>
  <c r="CF423" i="1"/>
  <c r="BA421" i="1"/>
  <c r="BB421" i="1"/>
  <c r="BC421" i="1"/>
  <c r="BD421" i="1"/>
  <c r="J421" i="1"/>
  <c r="H420" i="1"/>
  <c r="BG419" i="1"/>
  <c r="BE419" i="1"/>
  <c r="BC419" i="1"/>
  <c r="BA419" i="1"/>
  <c r="AU419" i="1"/>
  <c r="AN419" i="1"/>
  <c r="AG419" i="1"/>
  <c r="Z419" i="1"/>
  <c r="J419" i="1"/>
  <c r="D419" i="1"/>
  <c r="L418" i="1"/>
  <c r="J418" i="1"/>
  <c r="D418" i="1"/>
  <c r="BV417" i="1"/>
  <c r="BT417" i="1"/>
  <c r="BS417" i="1"/>
  <c r="BR417" i="1"/>
  <c r="BQ417" i="1"/>
  <c r="BN417" i="1"/>
  <c r="BL417" i="1"/>
  <c r="BK417" i="1"/>
  <c r="BJ417" i="1"/>
  <c r="BI417" i="1"/>
  <c r="BA417" i="1"/>
  <c r="AW417" i="1"/>
  <c r="J417" i="1"/>
  <c r="D417" i="1"/>
  <c r="BQ416" i="1"/>
  <c r="BI416" i="1"/>
  <c r="K416" i="1"/>
  <c r="F416" i="1"/>
  <c r="FU413" i="1"/>
  <c r="FS413" i="1"/>
  <c r="FQ413" i="1"/>
  <c r="FO413" i="1"/>
  <c r="FM413" i="1"/>
  <c r="FK413" i="1"/>
  <c r="FI413" i="1"/>
  <c r="FG413" i="1"/>
  <c r="FE413" i="1"/>
  <c r="FC413" i="1"/>
  <c r="FA413" i="1"/>
  <c r="EY413" i="1"/>
  <c r="EW413" i="1"/>
  <c r="EU413" i="1"/>
  <c r="ES413" i="1"/>
  <c r="EQ413" i="1"/>
  <c r="EO413" i="1"/>
  <c r="EM413" i="1"/>
  <c r="EK413" i="1"/>
  <c r="EI413" i="1"/>
  <c r="EG413" i="1"/>
  <c r="EE413" i="1"/>
  <c r="EC413" i="1"/>
  <c r="EA413" i="1"/>
  <c r="DY413" i="1"/>
  <c r="DW413" i="1"/>
  <c r="DU413" i="1"/>
  <c r="DS413" i="1"/>
  <c r="DQ413" i="1"/>
  <c r="DO413" i="1"/>
  <c r="DM413" i="1"/>
  <c r="DK413" i="1"/>
  <c r="DI413" i="1"/>
  <c r="DG413" i="1"/>
  <c r="DE413" i="1"/>
  <c r="DC413" i="1"/>
  <c r="DA413" i="1"/>
  <c r="CY413" i="1"/>
  <c r="CW413" i="1"/>
  <c r="CU413" i="1"/>
  <c r="BF401" i="1"/>
  <c r="BF402" i="1" s="1"/>
  <c r="BG401" i="1"/>
  <c r="BH401" i="1"/>
  <c r="BI401" i="1"/>
  <c r="L400" i="1" s="1"/>
  <c r="BI402" i="1"/>
  <c r="BF404" i="1"/>
  <c r="BG404" i="1"/>
  <c r="BH404" i="1"/>
  <c r="BH405" i="1" s="1"/>
  <c r="BI404" i="1"/>
  <c r="BF407" i="1"/>
  <c r="BG407" i="1"/>
  <c r="BH407" i="1"/>
  <c r="BH408" i="1" s="1"/>
  <c r="BI407" i="1"/>
  <c r="BF410" i="1"/>
  <c r="BG410" i="1"/>
  <c r="BG411" i="1" s="1"/>
  <c r="BH410" i="1"/>
  <c r="BH411" i="1" s="1"/>
  <c r="BI410" i="1"/>
  <c r="BI411" i="1"/>
  <c r="AA413" i="1"/>
  <c r="AD413" i="1"/>
  <c r="CI394" i="1"/>
  <c r="CM394" i="1"/>
  <c r="CL394" i="1"/>
  <c r="CK394" i="1"/>
  <c r="CJ394" i="1"/>
  <c r="C396" i="1" s="1"/>
  <c r="I397" i="1"/>
  <c r="I413" i="1"/>
  <c r="I412" i="1"/>
  <c r="BR410" i="1"/>
  <c r="BG408" i="1"/>
  <c r="BF405" i="1"/>
  <c r="BI405" i="1"/>
  <c r="I405" i="1"/>
  <c r="I403" i="1"/>
  <c r="BA402" i="1"/>
  <c r="I401" i="1"/>
  <c r="BA399" i="1"/>
  <c r="BB399" i="1"/>
  <c r="BC399" i="1"/>
  <c r="BD399" i="1"/>
  <c r="I399" i="1"/>
  <c r="C399" i="1"/>
  <c r="E398" i="1"/>
  <c r="BG397" i="1"/>
  <c r="BE397" i="1"/>
  <c r="BC397" i="1"/>
  <c r="BA397" i="1"/>
  <c r="AU397" i="1"/>
  <c r="AN397" i="1"/>
  <c r="AG397" i="1"/>
  <c r="Z397" i="1"/>
  <c r="H397" i="1"/>
  <c r="C397" i="1"/>
  <c r="BV395" i="1"/>
  <c r="BT395" i="1"/>
  <c r="BS395" i="1"/>
  <c r="BR395" i="1"/>
  <c r="BQ395" i="1"/>
  <c r="BN395" i="1"/>
  <c r="BL395" i="1"/>
  <c r="BK395" i="1"/>
  <c r="BJ395" i="1"/>
  <c r="BI395" i="1"/>
  <c r="BA395" i="1"/>
  <c r="AW395" i="1"/>
  <c r="H395" i="1"/>
  <c r="F395" i="1"/>
  <c r="BQ394" i="1"/>
  <c r="BI394" i="1"/>
  <c r="L394" i="1"/>
  <c r="I394" i="1"/>
  <c r="H394" i="1"/>
  <c r="FU391" i="1"/>
  <c r="FS391" i="1"/>
  <c r="FQ391" i="1"/>
  <c r="FO391" i="1"/>
  <c r="FM391" i="1"/>
  <c r="FK391" i="1"/>
  <c r="FI391" i="1"/>
  <c r="FG391" i="1"/>
  <c r="FE391" i="1"/>
  <c r="FC391" i="1"/>
  <c r="FA391" i="1"/>
  <c r="EY391" i="1"/>
  <c r="EW391" i="1"/>
  <c r="EU391" i="1"/>
  <c r="ES391" i="1"/>
  <c r="EQ391" i="1"/>
  <c r="EO391" i="1"/>
  <c r="EM391" i="1"/>
  <c r="EK391" i="1"/>
  <c r="EI391" i="1"/>
  <c r="EG391" i="1"/>
  <c r="EE391" i="1"/>
  <c r="EC391" i="1"/>
  <c r="EA391" i="1"/>
  <c r="DY391" i="1"/>
  <c r="DW391" i="1"/>
  <c r="DU391" i="1"/>
  <c r="DS391" i="1"/>
  <c r="DQ391" i="1"/>
  <c r="DO391" i="1"/>
  <c r="DM391" i="1"/>
  <c r="DK391" i="1"/>
  <c r="DI391" i="1"/>
  <c r="DG391" i="1"/>
  <c r="DE391" i="1"/>
  <c r="DC391" i="1"/>
  <c r="DA391" i="1"/>
  <c r="CY391" i="1"/>
  <c r="CW391" i="1"/>
  <c r="CU391" i="1"/>
  <c r="BF379" i="1"/>
  <c r="BF380" i="1"/>
  <c r="BG379" i="1"/>
  <c r="BH379" i="1"/>
  <c r="BH380" i="1"/>
  <c r="BI379" i="1"/>
  <c r="BF382" i="1"/>
  <c r="BG382" i="1"/>
  <c r="BH382" i="1"/>
  <c r="BI382" i="1"/>
  <c r="BI383" i="1" s="1"/>
  <c r="BF385" i="1"/>
  <c r="BG385" i="1"/>
  <c r="BG386" i="1"/>
  <c r="BH385" i="1"/>
  <c r="BI385" i="1"/>
  <c r="BI386" i="1" s="1"/>
  <c r="BF388" i="1"/>
  <c r="I387" i="1"/>
  <c r="BG388" i="1"/>
  <c r="BH388" i="1"/>
  <c r="BI388" i="1"/>
  <c r="BI389" i="1"/>
  <c r="AA391" i="1"/>
  <c r="AD391" i="1" s="1"/>
  <c r="AG391" i="1" s="1"/>
  <c r="AJ391" i="1" s="1"/>
  <c r="CI372" i="1"/>
  <c r="BX388" i="1" s="1"/>
  <c r="CF388" i="1"/>
  <c r="CM372" i="1"/>
  <c r="L385" i="1" s="1"/>
  <c r="L388" i="1"/>
  <c r="CL372" i="1"/>
  <c r="CK372" i="1"/>
  <c r="CJ372" i="1"/>
  <c r="I377" i="1" s="1"/>
  <c r="I384" i="1"/>
  <c r="H391" i="1"/>
  <c r="I390" i="1"/>
  <c r="BH389" i="1"/>
  <c r="BP388" i="1"/>
  <c r="BX385" i="1"/>
  <c r="BR385" i="1"/>
  <c r="BP385" i="1"/>
  <c r="BG383" i="1"/>
  <c r="BX382" i="1"/>
  <c r="BR382" i="1"/>
  <c r="BP382" i="1"/>
  <c r="BA380" i="1"/>
  <c r="I380" i="1"/>
  <c r="BX379" i="1"/>
  <c r="BA377" i="1"/>
  <c r="BB377" i="1"/>
  <c r="BC377" i="1"/>
  <c r="BD377" i="1"/>
  <c r="K377" i="1"/>
  <c r="B377" i="1"/>
  <c r="I376" i="1"/>
  <c r="D376" i="1"/>
  <c r="B376" i="1"/>
  <c r="BG375" i="1"/>
  <c r="BE375" i="1"/>
  <c r="BC375" i="1"/>
  <c r="BA375" i="1"/>
  <c r="AU375" i="1"/>
  <c r="AN375" i="1"/>
  <c r="AG375" i="1"/>
  <c r="Z375" i="1"/>
  <c r="L375" i="1"/>
  <c r="I375" i="1"/>
  <c r="I374" i="1"/>
  <c r="BV373" i="1"/>
  <c r="BT373" i="1"/>
  <c r="BS373" i="1"/>
  <c r="BR373" i="1"/>
  <c r="BQ373" i="1"/>
  <c r="BN373" i="1"/>
  <c r="BL373" i="1"/>
  <c r="BK373" i="1"/>
  <c r="BJ373" i="1"/>
  <c r="BI373" i="1"/>
  <c r="BA373" i="1"/>
  <c r="AW373" i="1"/>
  <c r="H373" i="1"/>
  <c r="D373" i="1"/>
  <c r="BQ372" i="1"/>
  <c r="BI372" i="1"/>
  <c r="K372" i="1"/>
  <c r="E372" i="1"/>
  <c r="C372" i="1"/>
  <c r="FU369" i="1"/>
  <c r="FS369" i="1"/>
  <c r="FQ369" i="1"/>
  <c r="FO369" i="1"/>
  <c r="FM369" i="1"/>
  <c r="FK369" i="1"/>
  <c r="FI369" i="1"/>
  <c r="FG369" i="1"/>
  <c r="FE369" i="1"/>
  <c r="FC369" i="1"/>
  <c r="FA369" i="1"/>
  <c r="EY369" i="1"/>
  <c r="EW369" i="1"/>
  <c r="EU369" i="1"/>
  <c r="ES369" i="1"/>
  <c r="EQ369" i="1"/>
  <c r="EO369" i="1"/>
  <c r="EM369" i="1"/>
  <c r="EK369" i="1"/>
  <c r="EI369" i="1"/>
  <c r="EG369" i="1"/>
  <c r="EE369" i="1"/>
  <c r="EC369" i="1"/>
  <c r="EA369" i="1"/>
  <c r="DY369" i="1"/>
  <c r="DW369" i="1"/>
  <c r="DU369" i="1"/>
  <c r="DS369" i="1"/>
  <c r="DQ369" i="1"/>
  <c r="DO369" i="1"/>
  <c r="DM369" i="1"/>
  <c r="DK369" i="1"/>
  <c r="DI369" i="1"/>
  <c r="DG369" i="1"/>
  <c r="DE369" i="1"/>
  <c r="DC369" i="1"/>
  <c r="DA369" i="1"/>
  <c r="CY369" i="1"/>
  <c r="CW369" i="1"/>
  <c r="CU369" i="1"/>
  <c r="BF357" i="1"/>
  <c r="BG357" i="1"/>
  <c r="BH357" i="1"/>
  <c r="BK357" i="1"/>
  <c r="BI357" i="1"/>
  <c r="BI358" i="1"/>
  <c r="BF360" i="1"/>
  <c r="BG360" i="1"/>
  <c r="BH360" i="1"/>
  <c r="BH361" i="1"/>
  <c r="BI360" i="1"/>
  <c r="BI361" i="1"/>
  <c r="BF363" i="1"/>
  <c r="BF364" i="1"/>
  <c r="BG363" i="1"/>
  <c r="BG364" i="1" s="1"/>
  <c r="BH363" i="1"/>
  <c r="BI363" i="1"/>
  <c r="BI364" i="1"/>
  <c r="BF366" i="1"/>
  <c r="BG366" i="1"/>
  <c r="BH366" i="1"/>
  <c r="BI366" i="1"/>
  <c r="BI367" i="1"/>
  <c r="AA369" i="1"/>
  <c r="AD369" i="1" s="1"/>
  <c r="CI350" i="1"/>
  <c r="BP360" i="1" s="1"/>
  <c r="CM350" i="1"/>
  <c r="F350" i="1" s="1"/>
  <c r="CL350" i="1"/>
  <c r="K368" i="1"/>
  <c r="CK350" i="1"/>
  <c r="J350" i="1" s="1"/>
  <c r="CJ350" i="1"/>
  <c r="C354" i="1" s="1"/>
  <c r="BH367" i="1"/>
  <c r="CF366" i="1"/>
  <c r="BH358" i="1"/>
  <c r="BA358" i="1"/>
  <c r="CD357" i="1"/>
  <c r="BA355" i="1"/>
  <c r="BB355" i="1"/>
  <c r="BC355" i="1"/>
  <c r="BD355" i="1"/>
  <c r="K354" i="1"/>
  <c r="B354" i="1"/>
  <c r="BG353" i="1"/>
  <c r="BE353" i="1"/>
  <c r="BC353" i="1"/>
  <c r="BA353" i="1"/>
  <c r="AU353" i="1"/>
  <c r="AN353" i="1"/>
  <c r="AG353" i="1"/>
  <c r="Z353" i="1"/>
  <c r="I352" i="1"/>
  <c r="BV351" i="1"/>
  <c r="BT351" i="1"/>
  <c r="BS351" i="1"/>
  <c r="BR351" i="1"/>
  <c r="BQ351" i="1"/>
  <c r="BN351" i="1"/>
  <c r="BL351" i="1"/>
  <c r="BK351" i="1"/>
  <c r="BJ351" i="1"/>
  <c r="BI351" i="1"/>
  <c r="BA351" i="1"/>
  <c r="AW351" i="1"/>
  <c r="C351" i="1"/>
  <c r="BQ350" i="1"/>
  <c r="BI350" i="1"/>
  <c r="FU347" i="1"/>
  <c r="FS347" i="1"/>
  <c r="FQ347" i="1"/>
  <c r="FO347" i="1"/>
  <c r="FM347" i="1"/>
  <c r="FK347" i="1"/>
  <c r="FI347" i="1"/>
  <c r="FG347" i="1"/>
  <c r="FE347" i="1"/>
  <c r="FC347" i="1"/>
  <c r="FA347" i="1"/>
  <c r="EY347" i="1"/>
  <c r="EW347" i="1"/>
  <c r="EU347" i="1"/>
  <c r="ES347" i="1"/>
  <c r="EQ347" i="1"/>
  <c r="EO347" i="1"/>
  <c r="EM347" i="1"/>
  <c r="EK347" i="1"/>
  <c r="EI347" i="1"/>
  <c r="EG347" i="1"/>
  <c r="EE347" i="1"/>
  <c r="EC347" i="1"/>
  <c r="EA347" i="1"/>
  <c r="DY347" i="1"/>
  <c r="DW347" i="1"/>
  <c r="DU347" i="1"/>
  <c r="DS347" i="1"/>
  <c r="DQ347" i="1"/>
  <c r="DO347" i="1"/>
  <c r="DM347" i="1"/>
  <c r="DK347" i="1"/>
  <c r="DI347" i="1"/>
  <c r="DG347" i="1"/>
  <c r="DE347" i="1"/>
  <c r="DC347" i="1"/>
  <c r="DA347" i="1"/>
  <c r="CY347" i="1"/>
  <c r="CW347" i="1"/>
  <c r="CU347" i="1"/>
  <c r="BF335" i="1"/>
  <c r="BF336" i="1"/>
  <c r="BG335" i="1"/>
  <c r="BH335" i="1"/>
  <c r="BH336" i="1"/>
  <c r="BI335" i="1"/>
  <c r="BI336" i="1" s="1"/>
  <c r="BF338" i="1"/>
  <c r="BG338" i="1"/>
  <c r="BG339" i="1"/>
  <c r="BH338" i="1"/>
  <c r="BH339" i="1"/>
  <c r="BI338" i="1"/>
  <c r="BI339" i="1"/>
  <c r="BF341" i="1"/>
  <c r="BG341" i="1"/>
  <c r="BH341" i="1"/>
  <c r="BI341" i="1"/>
  <c r="BI342" i="1" s="1"/>
  <c r="BF344" i="1"/>
  <c r="BG344" i="1"/>
  <c r="BH344" i="1"/>
  <c r="BI344" i="1"/>
  <c r="BI345" i="1"/>
  <c r="AA347" i="1"/>
  <c r="CI328" i="1"/>
  <c r="BV341" i="1" s="1"/>
  <c r="BX344" i="1"/>
  <c r="CM328" i="1"/>
  <c r="CL328" i="1"/>
  <c r="K330" i="1" s="1"/>
  <c r="CK328" i="1"/>
  <c r="CJ328" i="1"/>
  <c r="BH345" i="1"/>
  <c r="BV344" i="1"/>
  <c r="BR344" i="1"/>
  <c r="BF342" i="1"/>
  <c r="BK342" i="1" s="1"/>
  <c r="BH342" i="1"/>
  <c r="CB338" i="1"/>
  <c r="BR338" i="1"/>
  <c r="BP338" i="1"/>
  <c r="BG336" i="1"/>
  <c r="BA336" i="1"/>
  <c r="BA333" i="1"/>
  <c r="BB333" i="1"/>
  <c r="BC333" i="1"/>
  <c r="BD333" i="1"/>
  <c r="B332" i="1"/>
  <c r="BG331" i="1"/>
  <c r="BE331" i="1"/>
  <c r="BC331" i="1"/>
  <c r="BA331" i="1"/>
  <c r="AU331" i="1"/>
  <c r="AN331" i="1"/>
  <c r="AG331" i="1"/>
  <c r="Z331" i="1"/>
  <c r="B331" i="1"/>
  <c r="H330" i="1"/>
  <c r="BV329" i="1"/>
  <c r="BT329" i="1"/>
  <c r="BS329" i="1"/>
  <c r="BR329" i="1"/>
  <c r="BQ329" i="1"/>
  <c r="BN329" i="1"/>
  <c r="BL329" i="1"/>
  <c r="BK329" i="1"/>
  <c r="BJ329" i="1"/>
  <c r="BI329" i="1"/>
  <c r="BA329" i="1"/>
  <c r="AW329" i="1"/>
  <c r="E329" i="1"/>
  <c r="BQ328" i="1"/>
  <c r="BI328" i="1"/>
  <c r="J328" i="1"/>
  <c r="FU325" i="1"/>
  <c r="FS325" i="1"/>
  <c r="FQ325" i="1"/>
  <c r="FO325" i="1"/>
  <c r="FM325" i="1"/>
  <c r="FK325" i="1"/>
  <c r="FI325" i="1"/>
  <c r="FG325" i="1"/>
  <c r="FE325" i="1"/>
  <c r="FC325" i="1"/>
  <c r="FA325" i="1"/>
  <c r="EY325" i="1"/>
  <c r="EW325" i="1"/>
  <c r="EU325" i="1"/>
  <c r="ES325" i="1"/>
  <c r="EQ325" i="1"/>
  <c r="EO325" i="1"/>
  <c r="EM325" i="1"/>
  <c r="EK325" i="1"/>
  <c r="EI325" i="1"/>
  <c r="EG325" i="1"/>
  <c r="EE325" i="1"/>
  <c r="EC325" i="1"/>
  <c r="EA325" i="1"/>
  <c r="DY325" i="1"/>
  <c r="DW325" i="1"/>
  <c r="DU325" i="1"/>
  <c r="DS325" i="1"/>
  <c r="DQ325" i="1"/>
  <c r="DO325" i="1"/>
  <c r="DM325" i="1"/>
  <c r="DK325" i="1"/>
  <c r="DI325" i="1"/>
  <c r="DG325" i="1"/>
  <c r="DE325" i="1"/>
  <c r="DC325" i="1"/>
  <c r="DA325" i="1"/>
  <c r="CY325" i="1"/>
  <c r="CW325" i="1"/>
  <c r="CU325" i="1"/>
  <c r="BF313" i="1"/>
  <c r="BG313" i="1"/>
  <c r="J313" i="1" s="1"/>
  <c r="BH313" i="1"/>
  <c r="BI313" i="1"/>
  <c r="BI314" i="1"/>
  <c r="BF316" i="1"/>
  <c r="BG316" i="1"/>
  <c r="BG317" i="1"/>
  <c r="BH316" i="1"/>
  <c r="BI316" i="1"/>
  <c r="BI317" i="1"/>
  <c r="BF319" i="1"/>
  <c r="BF320" i="1" s="1"/>
  <c r="I320" i="1"/>
  <c r="BG319" i="1"/>
  <c r="BH319" i="1"/>
  <c r="BI319" i="1"/>
  <c r="BI320" i="1"/>
  <c r="BF322" i="1"/>
  <c r="BG322" i="1"/>
  <c r="BH322" i="1"/>
  <c r="BI322" i="1"/>
  <c r="BI323" i="1" s="1"/>
  <c r="AA325" i="1"/>
  <c r="AD325" i="1"/>
  <c r="AG325" i="1"/>
  <c r="CI306" i="1"/>
  <c r="BN322" i="1" s="1"/>
  <c r="CM306" i="1"/>
  <c r="L309" i="1" s="1"/>
  <c r="L325" i="1"/>
  <c r="CL306" i="1"/>
  <c r="CK306" i="1"/>
  <c r="CJ306" i="1"/>
  <c r="C306" i="1" s="1"/>
  <c r="H325" i="1"/>
  <c r="BF323" i="1"/>
  <c r="L323" i="1"/>
  <c r="J319" i="1"/>
  <c r="BF317" i="1"/>
  <c r="BH317" i="1"/>
  <c r="L317" i="1"/>
  <c r="K317" i="1"/>
  <c r="J317" i="1"/>
  <c r="J315" i="1"/>
  <c r="BA314" i="1"/>
  <c r="BZ313" i="1"/>
  <c r="BX313" i="1"/>
  <c r="BA311" i="1"/>
  <c r="BF311" i="1" s="1"/>
  <c r="BB311" i="1"/>
  <c r="BC311" i="1"/>
  <c r="BD311" i="1"/>
  <c r="J311" i="1"/>
  <c r="D311" i="1"/>
  <c r="L310" i="1"/>
  <c r="F310" i="1"/>
  <c r="BG309" i="1"/>
  <c r="BE309" i="1"/>
  <c r="BC309" i="1"/>
  <c r="BA309" i="1"/>
  <c r="AU309" i="1"/>
  <c r="AN309" i="1"/>
  <c r="AG309" i="1"/>
  <c r="Z309" i="1"/>
  <c r="J309" i="1"/>
  <c r="C309" i="1"/>
  <c r="I308" i="1"/>
  <c r="H308" i="1"/>
  <c r="D308" i="1"/>
  <c r="BV307" i="1"/>
  <c r="BT307" i="1"/>
  <c r="BS307" i="1"/>
  <c r="BR307" i="1"/>
  <c r="BQ307" i="1"/>
  <c r="BN307" i="1"/>
  <c r="BL307" i="1"/>
  <c r="BK307" i="1"/>
  <c r="BJ307" i="1"/>
  <c r="BI307" i="1"/>
  <c r="BA307" i="1"/>
  <c r="AW307" i="1"/>
  <c r="L307" i="1"/>
  <c r="J307" i="1"/>
  <c r="BQ306" i="1"/>
  <c r="BI306" i="1"/>
  <c r="J306" i="1"/>
  <c r="I306" i="1"/>
  <c r="F306" i="1"/>
  <c r="D306" i="1"/>
  <c r="FU303" i="1"/>
  <c r="FS303" i="1"/>
  <c r="FQ303" i="1"/>
  <c r="FO303" i="1"/>
  <c r="FM303" i="1"/>
  <c r="FK303" i="1"/>
  <c r="FI303" i="1"/>
  <c r="FG303" i="1"/>
  <c r="FE303" i="1"/>
  <c r="FC303" i="1"/>
  <c r="FA303" i="1"/>
  <c r="EY303" i="1"/>
  <c r="EW303" i="1"/>
  <c r="EU303" i="1"/>
  <c r="ES303" i="1"/>
  <c r="EQ303" i="1"/>
  <c r="EO303" i="1"/>
  <c r="EM303" i="1"/>
  <c r="EK303" i="1"/>
  <c r="EI303" i="1"/>
  <c r="EG303" i="1"/>
  <c r="EE303" i="1"/>
  <c r="EC303" i="1"/>
  <c r="EA303" i="1"/>
  <c r="DY303" i="1"/>
  <c r="DW303" i="1"/>
  <c r="DU303" i="1"/>
  <c r="DS303" i="1"/>
  <c r="DQ303" i="1"/>
  <c r="DO303" i="1"/>
  <c r="DM303" i="1"/>
  <c r="DK303" i="1"/>
  <c r="DI303" i="1"/>
  <c r="DG303" i="1"/>
  <c r="DE303" i="1"/>
  <c r="DC303" i="1"/>
  <c r="DA303" i="1"/>
  <c r="CY303" i="1"/>
  <c r="CW303" i="1"/>
  <c r="CU303" i="1"/>
  <c r="BF291" i="1"/>
  <c r="BG291" i="1"/>
  <c r="BH291" i="1"/>
  <c r="BI291" i="1"/>
  <c r="BF294" i="1"/>
  <c r="BG294" i="1"/>
  <c r="BH294" i="1"/>
  <c r="BH295" i="1"/>
  <c r="BI294" i="1"/>
  <c r="BF297" i="1"/>
  <c r="BG297" i="1"/>
  <c r="BG298" i="1"/>
  <c r="BH297" i="1"/>
  <c r="BH298" i="1" s="1"/>
  <c r="BI297" i="1"/>
  <c r="BF300" i="1"/>
  <c r="BF301" i="1"/>
  <c r="BG300" i="1"/>
  <c r="BG301" i="1"/>
  <c r="BH300" i="1"/>
  <c r="BI300" i="1"/>
  <c r="BI301" i="1" s="1"/>
  <c r="AA303" i="1"/>
  <c r="AD303" i="1"/>
  <c r="AG303" i="1"/>
  <c r="AJ303" i="1"/>
  <c r="CI284" i="1"/>
  <c r="CM284" i="1"/>
  <c r="L285" i="1" s="1"/>
  <c r="CL284" i="1"/>
  <c r="K302" i="1"/>
  <c r="CK284" i="1"/>
  <c r="CJ284" i="1"/>
  <c r="I297" i="1" s="1"/>
  <c r="I299" i="1"/>
  <c r="BF298" i="1"/>
  <c r="BI298" i="1"/>
  <c r="I296" i="1"/>
  <c r="BH292" i="1"/>
  <c r="BI292" i="1"/>
  <c r="BA292" i="1"/>
  <c r="J292" i="1"/>
  <c r="BA289" i="1"/>
  <c r="BB289" i="1"/>
  <c r="BC289" i="1"/>
  <c r="BD289" i="1"/>
  <c r="C289" i="1"/>
  <c r="I288" i="1"/>
  <c r="C288" i="1"/>
  <c r="BG287" i="1"/>
  <c r="BE287" i="1"/>
  <c r="BC287" i="1"/>
  <c r="BA287" i="1"/>
  <c r="AU287" i="1"/>
  <c r="AN287" i="1"/>
  <c r="AG287" i="1"/>
  <c r="Z287" i="1"/>
  <c r="K287" i="1"/>
  <c r="I287" i="1"/>
  <c r="H287" i="1"/>
  <c r="I286" i="1"/>
  <c r="BV285" i="1"/>
  <c r="BT285" i="1"/>
  <c r="BS285" i="1"/>
  <c r="BR285" i="1"/>
  <c r="BQ285" i="1"/>
  <c r="BN285" i="1"/>
  <c r="BL285" i="1"/>
  <c r="BK285" i="1"/>
  <c r="BJ285" i="1"/>
  <c r="BI285" i="1"/>
  <c r="BA285" i="1"/>
  <c r="AW285" i="1"/>
  <c r="BQ284" i="1"/>
  <c r="BI284" i="1"/>
  <c r="L284" i="1"/>
  <c r="FU281" i="1"/>
  <c r="FS281" i="1"/>
  <c r="FQ281" i="1"/>
  <c r="FO281" i="1"/>
  <c r="FM281" i="1"/>
  <c r="FK281" i="1"/>
  <c r="FI281" i="1"/>
  <c r="FG281" i="1"/>
  <c r="FE281" i="1"/>
  <c r="FC281" i="1"/>
  <c r="FA281" i="1"/>
  <c r="EY281" i="1"/>
  <c r="EW281" i="1"/>
  <c r="EU281" i="1"/>
  <c r="ES281" i="1"/>
  <c r="EQ281" i="1"/>
  <c r="EO281" i="1"/>
  <c r="EM281" i="1"/>
  <c r="EK281" i="1"/>
  <c r="EI281" i="1"/>
  <c r="EG281" i="1"/>
  <c r="EE281" i="1"/>
  <c r="EC281" i="1"/>
  <c r="EA281" i="1"/>
  <c r="DY281" i="1"/>
  <c r="DW281" i="1"/>
  <c r="DU281" i="1"/>
  <c r="DS281" i="1"/>
  <c r="DQ281" i="1"/>
  <c r="DO281" i="1"/>
  <c r="DM281" i="1"/>
  <c r="DK281" i="1"/>
  <c r="DI281" i="1"/>
  <c r="DG281" i="1"/>
  <c r="DE281" i="1"/>
  <c r="DC281" i="1"/>
  <c r="DA281" i="1"/>
  <c r="CY281" i="1"/>
  <c r="CW281" i="1"/>
  <c r="CU281" i="1"/>
  <c r="BF269" i="1"/>
  <c r="BG269" i="1"/>
  <c r="BH269" i="1"/>
  <c r="BH270" i="1"/>
  <c r="BI269" i="1"/>
  <c r="BI270" i="1" s="1"/>
  <c r="BF272" i="1"/>
  <c r="BF273" i="1"/>
  <c r="BG272" i="1"/>
  <c r="BH272" i="1"/>
  <c r="BH273" i="1"/>
  <c r="BI272" i="1"/>
  <c r="BI273" i="1" s="1"/>
  <c r="BF275" i="1"/>
  <c r="BG275" i="1"/>
  <c r="BH275" i="1"/>
  <c r="BH276" i="1" s="1"/>
  <c r="BI275" i="1"/>
  <c r="BI276" i="1"/>
  <c r="BF278" i="1"/>
  <c r="BG278" i="1"/>
  <c r="BG279" i="1"/>
  <c r="BH278" i="1"/>
  <c r="BH279" i="1"/>
  <c r="BI278" i="1"/>
  <c r="BI279" i="1"/>
  <c r="AA281" i="1"/>
  <c r="AD281" i="1"/>
  <c r="CI262" i="1"/>
  <c r="CD278" i="1"/>
  <c r="CM262" i="1"/>
  <c r="L274" i="1" s="1"/>
  <c r="CL262" i="1"/>
  <c r="K265" i="1" s="1"/>
  <c r="CK262" i="1"/>
  <c r="CJ262" i="1"/>
  <c r="I270" i="1" s="1"/>
  <c r="H281" i="1"/>
  <c r="CF278" i="1"/>
  <c r="BF276" i="1"/>
  <c r="BT275" i="1"/>
  <c r="BG273" i="1"/>
  <c r="CF272" i="1"/>
  <c r="CD272" i="1"/>
  <c r="BF270" i="1"/>
  <c r="BA270" i="1"/>
  <c r="BZ269" i="1"/>
  <c r="BA267" i="1"/>
  <c r="BB267" i="1"/>
  <c r="BC267" i="1"/>
  <c r="BD267" i="1"/>
  <c r="BG265" i="1"/>
  <c r="BE265" i="1"/>
  <c r="BC265" i="1"/>
  <c r="BA265" i="1"/>
  <c r="AU265" i="1"/>
  <c r="AN265" i="1"/>
  <c r="AG265" i="1"/>
  <c r="Z265" i="1"/>
  <c r="BV263" i="1"/>
  <c r="BT263" i="1"/>
  <c r="BS263" i="1"/>
  <c r="BR263" i="1"/>
  <c r="BQ263" i="1"/>
  <c r="BN263" i="1"/>
  <c r="BL263" i="1"/>
  <c r="BK263" i="1"/>
  <c r="BJ263" i="1"/>
  <c r="BI263" i="1"/>
  <c r="BA263" i="1"/>
  <c r="AW263" i="1"/>
  <c r="BQ262" i="1"/>
  <c r="BI262" i="1"/>
  <c r="B262" i="1"/>
  <c r="FU259" i="1"/>
  <c r="FS259" i="1"/>
  <c r="FQ259" i="1"/>
  <c r="FO259" i="1"/>
  <c r="FM259" i="1"/>
  <c r="FK259" i="1"/>
  <c r="FI259" i="1"/>
  <c r="FG259" i="1"/>
  <c r="FE259" i="1"/>
  <c r="FC259" i="1"/>
  <c r="FA259" i="1"/>
  <c r="EY259" i="1"/>
  <c r="EW259" i="1"/>
  <c r="EU259" i="1"/>
  <c r="ES259" i="1"/>
  <c r="EQ259" i="1"/>
  <c r="EO259" i="1"/>
  <c r="EM259" i="1"/>
  <c r="EK259" i="1"/>
  <c r="EI259" i="1"/>
  <c r="EG259" i="1"/>
  <c r="EE259" i="1"/>
  <c r="EC259" i="1"/>
  <c r="EA259" i="1"/>
  <c r="DY259" i="1"/>
  <c r="DW259" i="1"/>
  <c r="DU259" i="1"/>
  <c r="DS259" i="1"/>
  <c r="DQ259" i="1"/>
  <c r="DO259" i="1"/>
  <c r="DM259" i="1"/>
  <c r="DK259" i="1"/>
  <c r="DI259" i="1"/>
  <c r="DG259" i="1"/>
  <c r="DE259" i="1"/>
  <c r="DC259" i="1"/>
  <c r="DA259" i="1"/>
  <c r="CY259" i="1"/>
  <c r="CW259" i="1"/>
  <c r="CU259" i="1"/>
  <c r="BF247" i="1"/>
  <c r="BG247" i="1"/>
  <c r="BH247" i="1"/>
  <c r="BI247" i="1"/>
  <c r="L248" i="1"/>
  <c r="BF250" i="1"/>
  <c r="BF251" i="1" s="1"/>
  <c r="BG250" i="1"/>
  <c r="BG251" i="1" s="1"/>
  <c r="BH250" i="1"/>
  <c r="BH251" i="1"/>
  <c r="BI250" i="1"/>
  <c r="BI251" i="1"/>
  <c r="BF253" i="1"/>
  <c r="I254" i="1" s="1"/>
  <c r="BG253" i="1"/>
  <c r="BG254" i="1" s="1"/>
  <c r="BH253" i="1"/>
  <c r="BH254" i="1"/>
  <c r="BI253" i="1"/>
  <c r="BI254" i="1" s="1"/>
  <c r="BF256" i="1"/>
  <c r="BG256" i="1"/>
  <c r="BH256" i="1"/>
  <c r="BH257" i="1"/>
  <c r="BI256" i="1"/>
  <c r="AA259" i="1"/>
  <c r="AD259" i="1"/>
  <c r="CI240" i="1"/>
  <c r="CM240" i="1"/>
  <c r="L251" i="1" s="1"/>
  <c r="L246" i="1"/>
  <c r="L254" i="1"/>
  <c r="CL240" i="1"/>
  <c r="CK240" i="1"/>
  <c r="J259" i="1"/>
  <c r="CJ240" i="1"/>
  <c r="I244" i="1" s="1"/>
  <c r="L258" i="1"/>
  <c r="BI257" i="1"/>
  <c r="BG248" i="1"/>
  <c r="BI248" i="1"/>
  <c r="BA248" i="1"/>
  <c r="BA245" i="1"/>
  <c r="BB245" i="1"/>
  <c r="BC245" i="1"/>
  <c r="BD245" i="1"/>
  <c r="F245" i="1"/>
  <c r="E245" i="1"/>
  <c r="L244" i="1"/>
  <c r="BG243" i="1"/>
  <c r="BE243" i="1"/>
  <c r="BC243" i="1"/>
  <c r="BA243" i="1"/>
  <c r="AU243" i="1"/>
  <c r="AN243" i="1"/>
  <c r="AG243" i="1"/>
  <c r="Z243" i="1"/>
  <c r="BV241" i="1"/>
  <c r="BT241" i="1"/>
  <c r="BS241" i="1"/>
  <c r="BR241" i="1"/>
  <c r="BQ241" i="1"/>
  <c r="BN241" i="1"/>
  <c r="BL241" i="1"/>
  <c r="BK241" i="1"/>
  <c r="BJ241" i="1"/>
  <c r="BI241" i="1"/>
  <c r="BA241" i="1"/>
  <c r="AW241" i="1"/>
  <c r="C241" i="1"/>
  <c r="BQ240" i="1"/>
  <c r="BI240" i="1"/>
  <c r="L240" i="1"/>
  <c r="F240" i="1"/>
  <c r="D240" i="1"/>
  <c r="FU237" i="1"/>
  <c r="FS237" i="1"/>
  <c r="FQ237" i="1"/>
  <c r="FO237" i="1"/>
  <c r="FM237" i="1"/>
  <c r="FK237" i="1"/>
  <c r="FI237" i="1"/>
  <c r="FG237" i="1"/>
  <c r="FE237" i="1"/>
  <c r="FC237" i="1"/>
  <c r="FA237" i="1"/>
  <c r="EY237" i="1"/>
  <c r="EW237" i="1"/>
  <c r="EU237" i="1"/>
  <c r="ES237" i="1"/>
  <c r="EQ237" i="1"/>
  <c r="EO237" i="1"/>
  <c r="EM237" i="1"/>
  <c r="EK237" i="1"/>
  <c r="EI237" i="1"/>
  <c r="EG237" i="1"/>
  <c r="EE237" i="1"/>
  <c r="EC237" i="1"/>
  <c r="EA237" i="1"/>
  <c r="DY237" i="1"/>
  <c r="DW237" i="1"/>
  <c r="DU237" i="1"/>
  <c r="DS237" i="1"/>
  <c r="DQ237" i="1"/>
  <c r="DO237" i="1"/>
  <c r="DM237" i="1"/>
  <c r="DK237" i="1"/>
  <c r="DI237" i="1"/>
  <c r="DG237" i="1"/>
  <c r="DE237" i="1"/>
  <c r="DC237" i="1"/>
  <c r="DA237" i="1"/>
  <c r="CY237" i="1"/>
  <c r="CW237" i="1"/>
  <c r="CU237" i="1"/>
  <c r="BF225" i="1"/>
  <c r="BF226" i="1"/>
  <c r="BG225" i="1"/>
  <c r="BG226" i="1" s="1"/>
  <c r="BH225" i="1"/>
  <c r="BI225" i="1"/>
  <c r="BI226" i="1" s="1"/>
  <c r="BF228" i="1"/>
  <c r="BK228" i="1" s="1"/>
  <c r="BG228" i="1"/>
  <c r="BH228" i="1"/>
  <c r="BH229" i="1" s="1"/>
  <c r="BI228" i="1"/>
  <c r="BF231" i="1"/>
  <c r="BG231" i="1"/>
  <c r="BH231" i="1"/>
  <c r="BI231" i="1"/>
  <c r="BI232" i="1"/>
  <c r="BF234" i="1"/>
  <c r="BG234" i="1"/>
  <c r="BH234" i="1"/>
  <c r="BI234" i="1"/>
  <c r="BI235" i="1"/>
  <c r="AA237" i="1"/>
  <c r="CI218" i="1"/>
  <c r="CM218" i="1"/>
  <c r="CL218" i="1"/>
  <c r="E222" i="1" s="1"/>
  <c r="CK218" i="1"/>
  <c r="J222" i="1" s="1"/>
  <c r="J217" i="1"/>
  <c r="CJ218" i="1"/>
  <c r="BG235" i="1"/>
  <c r="BR234" i="1"/>
  <c r="I234" i="1"/>
  <c r="I233" i="1"/>
  <c r="BV231" i="1"/>
  <c r="BR231" i="1"/>
  <c r="BG229" i="1"/>
  <c r="K229" i="1"/>
  <c r="BV228" i="1"/>
  <c r="K228" i="1"/>
  <c r="BA226" i="1"/>
  <c r="I224" i="1"/>
  <c r="BA223" i="1"/>
  <c r="BF223" i="1" s="1"/>
  <c r="BB223" i="1"/>
  <c r="BC223" i="1"/>
  <c r="BD223" i="1"/>
  <c r="K223" i="1"/>
  <c r="E223" i="1"/>
  <c r="C223" i="1"/>
  <c r="K222" i="1"/>
  <c r="BG221" i="1"/>
  <c r="BE221" i="1"/>
  <c r="BC221" i="1"/>
  <c r="BA221" i="1"/>
  <c r="AU221" i="1"/>
  <c r="AN221" i="1"/>
  <c r="AG221" i="1"/>
  <c r="Z221" i="1"/>
  <c r="C221" i="1"/>
  <c r="K220" i="1"/>
  <c r="BV219" i="1"/>
  <c r="BT219" i="1"/>
  <c r="BS219" i="1"/>
  <c r="BR219" i="1"/>
  <c r="BQ219" i="1"/>
  <c r="BN219" i="1"/>
  <c r="BL219" i="1"/>
  <c r="BK219" i="1"/>
  <c r="BJ219" i="1"/>
  <c r="BI219" i="1"/>
  <c r="BA219" i="1"/>
  <c r="AW219" i="1"/>
  <c r="K219" i="1"/>
  <c r="BQ218" i="1"/>
  <c r="BI218" i="1"/>
  <c r="E218" i="1"/>
  <c r="C218" i="1"/>
  <c r="FU215" i="1"/>
  <c r="FS215" i="1"/>
  <c r="FQ215" i="1"/>
  <c r="FO215" i="1"/>
  <c r="FM215" i="1"/>
  <c r="FK215" i="1"/>
  <c r="FI215" i="1"/>
  <c r="FG215" i="1"/>
  <c r="FE215" i="1"/>
  <c r="FC215" i="1"/>
  <c r="FA215" i="1"/>
  <c r="EY215" i="1"/>
  <c r="EW215" i="1"/>
  <c r="EU215" i="1"/>
  <c r="ES215" i="1"/>
  <c r="EQ215" i="1"/>
  <c r="EO215" i="1"/>
  <c r="EM215" i="1"/>
  <c r="EK215" i="1"/>
  <c r="EI215" i="1"/>
  <c r="EG215" i="1"/>
  <c r="EE215" i="1"/>
  <c r="EC215" i="1"/>
  <c r="EA215" i="1"/>
  <c r="DY215" i="1"/>
  <c r="DW215" i="1"/>
  <c r="DU215" i="1"/>
  <c r="DS215" i="1"/>
  <c r="DQ215" i="1"/>
  <c r="DO215" i="1"/>
  <c r="DM215" i="1"/>
  <c r="DK215" i="1"/>
  <c r="DI215" i="1"/>
  <c r="DG215" i="1"/>
  <c r="DE215" i="1"/>
  <c r="DC215" i="1"/>
  <c r="DA215" i="1"/>
  <c r="CY215" i="1"/>
  <c r="CW215" i="1"/>
  <c r="CU215" i="1"/>
  <c r="BF203" i="1"/>
  <c r="BG203" i="1"/>
  <c r="BG204" i="1"/>
  <c r="BH203" i="1"/>
  <c r="BH204" i="1" s="1"/>
  <c r="BI203" i="1"/>
  <c r="L203" i="1" s="1"/>
  <c r="BF206" i="1"/>
  <c r="BG206" i="1"/>
  <c r="BH206" i="1"/>
  <c r="BH207" i="1" s="1"/>
  <c r="BI206" i="1"/>
  <c r="BI207" i="1" s="1"/>
  <c r="BF209" i="1"/>
  <c r="BF210" i="1"/>
  <c r="BG209" i="1"/>
  <c r="BH209" i="1"/>
  <c r="BI209" i="1"/>
  <c r="BI210" i="1"/>
  <c r="BF212" i="1"/>
  <c r="BG212" i="1"/>
  <c r="BH212" i="1"/>
  <c r="BH213" i="1" s="1"/>
  <c r="BI212" i="1"/>
  <c r="BI213" i="1" s="1"/>
  <c r="AA215" i="1"/>
  <c r="AD215" i="1"/>
  <c r="CI196" i="1"/>
  <c r="CF212" i="1"/>
  <c r="CM196" i="1"/>
  <c r="L202" i="1" s="1"/>
  <c r="L213" i="1"/>
  <c r="CL196" i="1"/>
  <c r="CK196" i="1"/>
  <c r="J214" i="1"/>
  <c r="CJ196" i="1"/>
  <c r="H215" i="1"/>
  <c r="CB212" i="1"/>
  <c r="BH210" i="1"/>
  <c r="J207" i="1"/>
  <c r="BP206" i="1"/>
  <c r="BA204" i="1"/>
  <c r="J204" i="1"/>
  <c r="CB203" i="1"/>
  <c r="BR203" i="1"/>
  <c r="BN203" i="1"/>
  <c r="BA201" i="1"/>
  <c r="BF201" i="1" s="1"/>
  <c r="BB201" i="1"/>
  <c r="BC201" i="1"/>
  <c r="BD201" i="1"/>
  <c r="J201" i="1"/>
  <c r="H200" i="1"/>
  <c r="B200" i="1"/>
  <c r="BG199" i="1"/>
  <c r="BE199" i="1"/>
  <c r="BC199" i="1"/>
  <c r="BA199" i="1"/>
  <c r="AU199" i="1"/>
  <c r="AN199" i="1"/>
  <c r="AG199" i="1"/>
  <c r="Z199" i="1"/>
  <c r="C199" i="1"/>
  <c r="B198" i="1"/>
  <c r="BV197" i="1"/>
  <c r="BT197" i="1"/>
  <c r="BS197" i="1"/>
  <c r="BR197" i="1"/>
  <c r="BQ197" i="1"/>
  <c r="BN197" i="1"/>
  <c r="BL197" i="1"/>
  <c r="BK197" i="1"/>
  <c r="BJ197" i="1"/>
  <c r="BI197" i="1"/>
  <c r="BA197" i="1"/>
  <c r="AW197" i="1"/>
  <c r="D197" i="1"/>
  <c r="C197" i="1"/>
  <c r="BQ196" i="1"/>
  <c r="BI196" i="1"/>
  <c r="J196" i="1"/>
  <c r="F196" i="1"/>
  <c r="B196" i="1"/>
  <c r="FU193" i="1"/>
  <c r="FS193" i="1"/>
  <c r="FQ193" i="1"/>
  <c r="FO193" i="1"/>
  <c r="FM193" i="1"/>
  <c r="FK193" i="1"/>
  <c r="FI193" i="1"/>
  <c r="FG193" i="1"/>
  <c r="FE193" i="1"/>
  <c r="FC193" i="1"/>
  <c r="FA193" i="1"/>
  <c r="EY193" i="1"/>
  <c r="EW193" i="1"/>
  <c r="EU193" i="1"/>
  <c r="ES193" i="1"/>
  <c r="EQ193" i="1"/>
  <c r="EO193" i="1"/>
  <c r="EM193" i="1"/>
  <c r="EK193" i="1"/>
  <c r="EI193" i="1"/>
  <c r="EG193" i="1"/>
  <c r="EE193" i="1"/>
  <c r="EC193" i="1"/>
  <c r="EA193" i="1"/>
  <c r="DY193" i="1"/>
  <c r="DW193" i="1"/>
  <c r="DU193" i="1"/>
  <c r="DS193" i="1"/>
  <c r="DQ193" i="1"/>
  <c r="DO193" i="1"/>
  <c r="DM193" i="1"/>
  <c r="DK193" i="1"/>
  <c r="DI193" i="1"/>
  <c r="DG193" i="1"/>
  <c r="DE193" i="1"/>
  <c r="DC193" i="1"/>
  <c r="DA193" i="1"/>
  <c r="CY193" i="1"/>
  <c r="CW193" i="1"/>
  <c r="CU193" i="1"/>
  <c r="BF181" i="1"/>
  <c r="BG181" i="1"/>
  <c r="BH181" i="1"/>
  <c r="BH182" i="1"/>
  <c r="BI181" i="1"/>
  <c r="L181" i="1" s="1"/>
  <c r="BI182" i="1"/>
  <c r="BF184" i="1"/>
  <c r="BG184" i="1"/>
  <c r="BH184" i="1"/>
  <c r="BI184" i="1"/>
  <c r="BF187" i="1"/>
  <c r="BF188" i="1" s="1"/>
  <c r="BG187" i="1"/>
  <c r="BG188" i="1"/>
  <c r="BH187" i="1"/>
  <c r="BH188" i="1" s="1"/>
  <c r="BI187" i="1"/>
  <c r="BF190" i="1"/>
  <c r="BG190" i="1"/>
  <c r="BH190" i="1"/>
  <c r="BI190" i="1"/>
  <c r="BI191" i="1" s="1"/>
  <c r="AA193" i="1"/>
  <c r="AD193" i="1" s="1"/>
  <c r="AG193" i="1" s="1"/>
  <c r="AJ193" i="1"/>
  <c r="AM193" i="1" s="1"/>
  <c r="AP193" i="1" s="1"/>
  <c r="CI174" i="1"/>
  <c r="CB187" i="1" s="1"/>
  <c r="BX190" i="1"/>
  <c r="CM174" i="1"/>
  <c r="CL174" i="1"/>
  <c r="CK174" i="1"/>
  <c r="CJ174" i="1"/>
  <c r="BN190" i="1"/>
  <c r="BI188" i="1"/>
  <c r="BF185" i="1"/>
  <c r="BG185" i="1"/>
  <c r="BA182" i="1"/>
  <c r="BA179" i="1"/>
  <c r="BB179" i="1"/>
  <c r="BC179" i="1"/>
  <c r="BD179" i="1"/>
  <c r="F179" i="1"/>
  <c r="BG177" i="1"/>
  <c r="BE177" i="1"/>
  <c r="BC177" i="1"/>
  <c r="BA177" i="1"/>
  <c r="AU177" i="1"/>
  <c r="AN177" i="1"/>
  <c r="AG177" i="1"/>
  <c r="Z177" i="1"/>
  <c r="E177" i="1"/>
  <c r="BV175" i="1"/>
  <c r="BT175" i="1"/>
  <c r="BS175" i="1"/>
  <c r="BR175" i="1"/>
  <c r="BQ175" i="1"/>
  <c r="BN175" i="1"/>
  <c r="BL175" i="1"/>
  <c r="BK175" i="1"/>
  <c r="BJ175" i="1"/>
  <c r="BI175" i="1"/>
  <c r="BA175" i="1"/>
  <c r="AW175" i="1"/>
  <c r="BQ174" i="1"/>
  <c r="BI174" i="1"/>
  <c r="L174" i="1"/>
  <c r="FU171" i="1"/>
  <c r="FS171" i="1"/>
  <c r="FQ171" i="1"/>
  <c r="FO171" i="1"/>
  <c r="FM171" i="1"/>
  <c r="FK171" i="1"/>
  <c r="FI171" i="1"/>
  <c r="FG171" i="1"/>
  <c r="FE171" i="1"/>
  <c r="FC171" i="1"/>
  <c r="FA171" i="1"/>
  <c r="EY171" i="1"/>
  <c r="EW171" i="1"/>
  <c r="EU171" i="1"/>
  <c r="ES171" i="1"/>
  <c r="EQ171" i="1"/>
  <c r="EO171" i="1"/>
  <c r="EM171" i="1"/>
  <c r="EK171" i="1"/>
  <c r="EI171" i="1"/>
  <c r="EG171" i="1"/>
  <c r="EE171" i="1"/>
  <c r="EC171" i="1"/>
  <c r="EA171" i="1"/>
  <c r="DY171" i="1"/>
  <c r="DW171" i="1"/>
  <c r="DU171" i="1"/>
  <c r="DS171" i="1"/>
  <c r="DQ171" i="1"/>
  <c r="DO171" i="1"/>
  <c r="DM171" i="1"/>
  <c r="DK171" i="1"/>
  <c r="DI171" i="1"/>
  <c r="DG171" i="1"/>
  <c r="DE171" i="1"/>
  <c r="DC171" i="1"/>
  <c r="DA171" i="1"/>
  <c r="CY171" i="1"/>
  <c r="CW171" i="1"/>
  <c r="CU171" i="1"/>
  <c r="BF159" i="1"/>
  <c r="BF160" i="1" s="1"/>
  <c r="BG159" i="1"/>
  <c r="BG160" i="1" s="1"/>
  <c r="BH159" i="1"/>
  <c r="BH160" i="1"/>
  <c r="BI159" i="1"/>
  <c r="BI160" i="1" s="1"/>
  <c r="BF162" i="1"/>
  <c r="BF163" i="1"/>
  <c r="BG162" i="1"/>
  <c r="J162" i="1" s="1"/>
  <c r="BH162" i="1"/>
  <c r="BI162" i="1"/>
  <c r="BF165" i="1"/>
  <c r="BG165" i="1"/>
  <c r="BH165" i="1"/>
  <c r="BH166" i="1" s="1"/>
  <c r="BI165" i="1"/>
  <c r="BI166" i="1" s="1"/>
  <c r="BF168" i="1"/>
  <c r="BG168" i="1"/>
  <c r="BG169" i="1"/>
  <c r="BH168" i="1"/>
  <c r="BI168" i="1"/>
  <c r="BI169" i="1"/>
  <c r="AA171" i="1"/>
  <c r="AD171" i="1" s="1"/>
  <c r="AB171" i="1" s="1"/>
  <c r="CI152" i="1"/>
  <c r="BT168" i="1" s="1"/>
  <c r="CM152" i="1"/>
  <c r="CL152" i="1"/>
  <c r="K170" i="1"/>
  <c r="CK152" i="1"/>
  <c r="CJ152" i="1"/>
  <c r="H171" i="1"/>
  <c r="H170" i="1"/>
  <c r="CF168" i="1"/>
  <c r="CD168" i="1"/>
  <c r="BX168" i="1"/>
  <c r="BV168" i="1"/>
  <c r="BR168" i="1"/>
  <c r="BP168" i="1"/>
  <c r="BN168" i="1"/>
  <c r="CF165" i="1"/>
  <c r="CD165" i="1"/>
  <c r="BZ165" i="1"/>
  <c r="BX165" i="1"/>
  <c r="BV165" i="1"/>
  <c r="BP165" i="1"/>
  <c r="BN165" i="1"/>
  <c r="BH163" i="1"/>
  <c r="BI163" i="1"/>
  <c r="CF162" i="1"/>
  <c r="BZ162" i="1"/>
  <c r="BX162" i="1"/>
  <c r="BV162" i="1"/>
  <c r="BT162" i="1"/>
  <c r="BR162" i="1"/>
  <c r="BP162" i="1"/>
  <c r="BA160" i="1"/>
  <c r="CF159" i="1"/>
  <c r="CD159" i="1"/>
  <c r="CB159" i="1"/>
  <c r="BZ159" i="1"/>
  <c r="BX159" i="1"/>
  <c r="BR159" i="1"/>
  <c r="BP159" i="1"/>
  <c r="BN159" i="1"/>
  <c r="BA157" i="1"/>
  <c r="BF157" i="1"/>
  <c r="BB157" i="1"/>
  <c r="BC157" i="1"/>
  <c r="BD157" i="1"/>
  <c r="H157" i="1"/>
  <c r="B157" i="1"/>
  <c r="H156" i="1"/>
  <c r="C156" i="1"/>
  <c r="B156" i="1"/>
  <c r="BG155" i="1"/>
  <c r="BE155" i="1"/>
  <c r="BC155" i="1"/>
  <c r="BA155" i="1"/>
  <c r="AU155" i="1"/>
  <c r="AN155" i="1"/>
  <c r="AG155" i="1"/>
  <c r="Z155" i="1"/>
  <c r="H155" i="1"/>
  <c r="C155" i="1"/>
  <c r="B155" i="1"/>
  <c r="H154" i="1"/>
  <c r="B154" i="1"/>
  <c r="BV153" i="1"/>
  <c r="BT153" i="1"/>
  <c r="BS153" i="1"/>
  <c r="BR153" i="1"/>
  <c r="BQ153" i="1"/>
  <c r="BN153" i="1"/>
  <c r="BL153" i="1"/>
  <c r="BK153" i="1"/>
  <c r="BJ153" i="1"/>
  <c r="BI153" i="1"/>
  <c r="BA153" i="1"/>
  <c r="AW153" i="1"/>
  <c r="J153" i="1"/>
  <c r="H153" i="1"/>
  <c r="C153" i="1"/>
  <c r="B153" i="1"/>
  <c r="BQ152" i="1"/>
  <c r="BI152" i="1"/>
  <c r="H152" i="1"/>
  <c r="B152" i="1"/>
  <c r="FU149" i="1"/>
  <c r="FS149" i="1"/>
  <c r="FQ149" i="1"/>
  <c r="FO149" i="1"/>
  <c r="FM149" i="1"/>
  <c r="FK149" i="1"/>
  <c r="FI149" i="1"/>
  <c r="FG149" i="1"/>
  <c r="FE149" i="1"/>
  <c r="FC149" i="1"/>
  <c r="FA149" i="1"/>
  <c r="EY149" i="1"/>
  <c r="EW149" i="1"/>
  <c r="EU149" i="1"/>
  <c r="ES149" i="1"/>
  <c r="EQ149" i="1"/>
  <c r="EO149" i="1"/>
  <c r="EM149" i="1"/>
  <c r="EK149" i="1"/>
  <c r="EI149" i="1"/>
  <c r="EG149" i="1"/>
  <c r="EE149" i="1"/>
  <c r="EC149" i="1"/>
  <c r="EA149" i="1"/>
  <c r="DY149" i="1"/>
  <c r="DW149" i="1"/>
  <c r="DU149" i="1"/>
  <c r="DS149" i="1"/>
  <c r="DQ149" i="1"/>
  <c r="DO149" i="1"/>
  <c r="DM149" i="1"/>
  <c r="DK149" i="1"/>
  <c r="DI149" i="1"/>
  <c r="DG149" i="1"/>
  <c r="DE149" i="1"/>
  <c r="DC149" i="1"/>
  <c r="DA149" i="1"/>
  <c r="CY149" i="1"/>
  <c r="CW149" i="1"/>
  <c r="CU149" i="1"/>
  <c r="BF137" i="1"/>
  <c r="BG137" i="1"/>
  <c r="BH137" i="1"/>
  <c r="BI137" i="1"/>
  <c r="BI138" i="1"/>
  <c r="BF140" i="1"/>
  <c r="BG140" i="1"/>
  <c r="BG141" i="1"/>
  <c r="BH140" i="1"/>
  <c r="BI140" i="1"/>
  <c r="BF143" i="1"/>
  <c r="BG143" i="1"/>
  <c r="BG144" i="1" s="1"/>
  <c r="BH143" i="1"/>
  <c r="K143" i="1" s="1"/>
  <c r="BI143" i="1"/>
  <c r="BI144" i="1"/>
  <c r="BF146" i="1"/>
  <c r="BG146" i="1"/>
  <c r="BH146" i="1"/>
  <c r="K145" i="1" s="1"/>
  <c r="BI146" i="1"/>
  <c r="BI147" i="1" s="1"/>
  <c r="AA149" i="1"/>
  <c r="Y149" i="1" s="1"/>
  <c r="CI130" i="1"/>
  <c r="CM130" i="1"/>
  <c r="CL130" i="1"/>
  <c r="K139" i="1" s="1"/>
  <c r="K149" i="1"/>
  <c r="CK130" i="1"/>
  <c r="CJ130" i="1"/>
  <c r="I149" i="1"/>
  <c r="K148" i="1"/>
  <c r="BF147" i="1"/>
  <c r="I145" i="1"/>
  <c r="BF144" i="1"/>
  <c r="BH144" i="1"/>
  <c r="I142" i="1"/>
  <c r="BI141" i="1"/>
  <c r="BH138" i="1"/>
  <c r="BA138" i="1"/>
  <c r="K138" i="1"/>
  <c r="CB137" i="1"/>
  <c r="K137" i="1"/>
  <c r="K136" i="1"/>
  <c r="BA135" i="1"/>
  <c r="BF135" i="1" s="1"/>
  <c r="BB135" i="1"/>
  <c r="BC135" i="1"/>
  <c r="BD135" i="1"/>
  <c r="K135" i="1"/>
  <c r="I135" i="1"/>
  <c r="E135" i="1"/>
  <c r="K134" i="1"/>
  <c r="I134" i="1"/>
  <c r="E134" i="1"/>
  <c r="BG133" i="1"/>
  <c r="BE133" i="1"/>
  <c r="BC133" i="1"/>
  <c r="BA133" i="1"/>
  <c r="AU133" i="1"/>
  <c r="AN133" i="1"/>
  <c r="AG133" i="1"/>
  <c r="Z133" i="1"/>
  <c r="K133" i="1"/>
  <c r="I133" i="1"/>
  <c r="E133" i="1"/>
  <c r="K132" i="1"/>
  <c r="I132" i="1"/>
  <c r="E132" i="1"/>
  <c r="BV131" i="1"/>
  <c r="BT131" i="1"/>
  <c r="BS131" i="1"/>
  <c r="BR131" i="1"/>
  <c r="BQ131" i="1"/>
  <c r="BN131" i="1"/>
  <c r="BL131" i="1"/>
  <c r="BK131" i="1"/>
  <c r="BJ131" i="1"/>
  <c r="BI131" i="1"/>
  <c r="BA131" i="1"/>
  <c r="AW131" i="1"/>
  <c r="K131" i="1"/>
  <c r="E131" i="1"/>
  <c r="BQ130" i="1"/>
  <c r="BI130" i="1"/>
  <c r="K130" i="1"/>
  <c r="E130" i="1"/>
  <c r="FU127" i="1"/>
  <c r="FS127" i="1"/>
  <c r="FQ127" i="1"/>
  <c r="FO127" i="1"/>
  <c r="FM127" i="1"/>
  <c r="FK127" i="1"/>
  <c r="FI127" i="1"/>
  <c r="FG127" i="1"/>
  <c r="FE127" i="1"/>
  <c r="FC127" i="1"/>
  <c r="FA127" i="1"/>
  <c r="EY127" i="1"/>
  <c r="EW127" i="1"/>
  <c r="EU127" i="1"/>
  <c r="ES127" i="1"/>
  <c r="EQ127" i="1"/>
  <c r="EO127" i="1"/>
  <c r="EM127" i="1"/>
  <c r="EK127" i="1"/>
  <c r="EI127" i="1"/>
  <c r="EG127" i="1"/>
  <c r="EE127" i="1"/>
  <c r="EC127" i="1"/>
  <c r="EA127" i="1"/>
  <c r="DY127" i="1"/>
  <c r="DW127" i="1"/>
  <c r="DU127" i="1"/>
  <c r="DS127" i="1"/>
  <c r="DQ127" i="1"/>
  <c r="DO127" i="1"/>
  <c r="DM127" i="1"/>
  <c r="DK127" i="1"/>
  <c r="DI127" i="1"/>
  <c r="AE127" i="1" s="1"/>
  <c r="DG127" i="1"/>
  <c r="DE127" i="1"/>
  <c r="DC127" i="1"/>
  <c r="DA127" i="1"/>
  <c r="CY127" i="1"/>
  <c r="CW127" i="1"/>
  <c r="CU127" i="1"/>
  <c r="AB127" i="1"/>
  <c r="BF115" i="1"/>
  <c r="BG115" i="1"/>
  <c r="J115" i="1" s="1"/>
  <c r="BH115" i="1"/>
  <c r="BH116" i="1"/>
  <c r="BI115" i="1"/>
  <c r="BF118" i="1"/>
  <c r="BF119" i="1"/>
  <c r="BG118" i="1"/>
  <c r="BH118" i="1"/>
  <c r="BI118" i="1"/>
  <c r="BF121" i="1"/>
  <c r="BF122" i="1" s="1"/>
  <c r="BK122" i="1" s="1"/>
  <c r="BG121" i="1"/>
  <c r="BG122" i="1" s="1"/>
  <c r="BH121" i="1"/>
  <c r="BI121" i="1"/>
  <c r="BI122" i="1" s="1"/>
  <c r="BF124" i="1"/>
  <c r="BG124" i="1"/>
  <c r="J125" i="1" s="1"/>
  <c r="BH124" i="1"/>
  <c r="BI124" i="1"/>
  <c r="AA127" i="1"/>
  <c r="AD127" i="1" s="1"/>
  <c r="CI108" i="1"/>
  <c r="BZ124" i="1" s="1"/>
  <c r="BT124" i="1"/>
  <c r="CM108" i="1"/>
  <c r="CL108" i="1"/>
  <c r="K114" i="1" s="1"/>
  <c r="K122" i="1"/>
  <c r="CK108" i="1"/>
  <c r="J126" i="1"/>
  <c r="CJ108" i="1"/>
  <c r="I112" i="1" s="1"/>
  <c r="BI125" i="1"/>
  <c r="BR124" i="1"/>
  <c r="BX121" i="1"/>
  <c r="BR121" i="1"/>
  <c r="BH119" i="1"/>
  <c r="BX118" i="1"/>
  <c r="BT118" i="1"/>
  <c r="BF116" i="1"/>
  <c r="BK116" i="1" s="1"/>
  <c r="BA116" i="1"/>
  <c r="BV115" i="1"/>
  <c r="BT115" i="1"/>
  <c r="BA113" i="1"/>
  <c r="BF113" i="1" s="1"/>
  <c r="BB113" i="1"/>
  <c r="BC113" i="1"/>
  <c r="BD113" i="1"/>
  <c r="J113" i="1"/>
  <c r="D113" i="1"/>
  <c r="K112" i="1"/>
  <c r="BG111" i="1"/>
  <c r="BE111" i="1"/>
  <c r="BC111" i="1"/>
  <c r="BA111" i="1"/>
  <c r="AU111" i="1"/>
  <c r="AN111" i="1"/>
  <c r="AG111" i="1"/>
  <c r="Z111" i="1"/>
  <c r="L111" i="1"/>
  <c r="H111" i="1"/>
  <c r="D111" i="1"/>
  <c r="J110" i="1"/>
  <c r="H110" i="1"/>
  <c r="BV109" i="1"/>
  <c r="BT109" i="1"/>
  <c r="BS109" i="1"/>
  <c r="BR109" i="1"/>
  <c r="BQ109" i="1"/>
  <c r="BN109" i="1"/>
  <c r="BL109" i="1"/>
  <c r="BK109" i="1"/>
  <c r="BJ109" i="1"/>
  <c r="BI109" i="1"/>
  <c r="BA109" i="1"/>
  <c r="AW109" i="1"/>
  <c r="D109" i="1"/>
  <c r="BQ108" i="1"/>
  <c r="BI108" i="1"/>
  <c r="F108" i="1"/>
  <c r="FU105" i="1"/>
  <c r="FS105" i="1"/>
  <c r="FQ105" i="1"/>
  <c r="FO105" i="1"/>
  <c r="FM105" i="1"/>
  <c r="FK105" i="1"/>
  <c r="FI105" i="1"/>
  <c r="FG105" i="1"/>
  <c r="FE105" i="1"/>
  <c r="FC105" i="1"/>
  <c r="FA105" i="1"/>
  <c r="EY105" i="1"/>
  <c r="EW105" i="1"/>
  <c r="EU105" i="1"/>
  <c r="ES105" i="1"/>
  <c r="EQ105" i="1"/>
  <c r="EO105" i="1"/>
  <c r="EM105" i="1"/>
  <c r="EK105" i="1"/>
  <c r="EI105" i="1"/>
  <c r="EG105" i="1"/>
  <c r="EE105" i="1"/>
  <c r="EC105" i="1"/>
  <c r="EA105" i="1"/>
  <c r="DY105" i="1"/>
  <c r="DW105" i="1"/>
  <c r="DU105" i="1"/>
  <c r="DS105" i="1"/>
  <c r="DQ105" i="1"/>
  <c r="DO105" i="1"/>
  <c r="DM105" i="1"/>
  <c r="DK105" i="1"/>
  <c r="DI105" i="1"/>
  <c r="DG105" i="1"/>
  <c r="DE105" i="1"/>
  <c r="DC105" i="1"/>
  <c r="DA105" i="1"/>
  <c r="CY105" i="1"/>
  <c r="CW105" i="1"/>
  <c r="CU105" i="1"/>
  <c r="BF93" i="1"/>
  <c r="BG93" i="1"/>
  <c r="BG94" i="1" s="1"/>
  <c r="BH93" i="1"/>
  <c r="BH94" i="1"/>
  <c r="BI93" i="1"/>
  <c r="BF96" i="1"/>
  <c r="BG96" i="1"/>
  <c r="BH96" i="1"/>
  <c r="BH97" i="1" s="1"/>
  <c r="BI96" i="1"/>
  <c r="BI97" i="1" s="1"/>
  <c r="BF99" i="1"/>
  <c r="I99" i="1" s="1"/>
  <c r="BG99" i="1"/>
  <c r="BH99" i="1"/>
  <c r="BK99" i="1"/>
  <c r="BH100" i="1"/>
  <c r="BI99" i="1"/>
  <c r="BF102" i="1"/>
  <c r="BF103" i="1" s="1"/>
  <c r="BG102" i="1"/>
  <c r="J101" i="1" s="1"/>
  <c r="BH102" i="1"/>
  <c r="BH103" i="1" s="1"/>
  <c r="BI102" i="1"/>
  <c r="BI103" i="1"/>
  <c r="AA105" i="1"/>
  <c r="CI86" i="1"/>
  <c r="CM86" i="1"/>
  <c r="CL86" i="1"/>
  <c r="E87" i="1" s="1"/>
  <c r="K90" i="1"/>
  <c r="CK86" i="1"/>
  <c r="CJ86" i="1"/>
  <c r="I103" i="1"/>
  <c r="L104" i="1"/>
  <c r="J103" i="1"/>
  <c r="CB102" i="1"/>
  <c r="BI100" i="1"/>
  <c r="I100" i="1"/>
  <c r="L98" i="1"/>
  <c r="BF97" i="1"/>
  <c r="BF94" i="1"/>
  <c r="BI94" i="1"/>
  <c r="BA94" i="1"/>
  <c r="BN93" i="1"/>
  <c r="BA91" i="1"/>
  <c r="BB91" i="1"/>
  <c r="BF91" i="1" s="1"/>
  <c r="BC91" i="1"/>
  <c r="BD91" i="1"/>
  <c r="F91" i="1"/>
  <c r="D91" i="1"/>
  <c r="B90" i="1"/>
  <c r="BG89" i="1"/>
  <c r="BE89" i="1"/>
  <c r="BC89" i="1"/>
  <c r="BA89" i="1"/>
  <c r="AU89" i="1"/>
  <c r="AN89" i="1"/>
  <c r="AG89" i="1"/>
  <c r="Z89" i="1"/>
  <c r="L89" i="1"/>
  <c r="D89" i="1"/>
  <c r="L88" i="1"/>
  <c r="BV87" i="1"/>
  <c r="BT87" i="1"/>
  <c r="BS87" i="1"/>
  <c r="BR87" i="1"/>
  <c r="BQ87" i="1"/>
  <c r="BN87" i="1"/>
  <c r="BL87" i="1"/>
  <c r="BK87" i="1"/>
  <c r="BJ87" i="1"/>
  <c r="BI87" i="1"/>
  <c r="BA87" i="1"/>
  <c r="AW87" i="1"/>
  <c r="J87" i="1"/>
  <c r="D87" i="1"/>
  <c r="B87" i="1"/>
  <c r="BQ86" i="1"/>
  <c r="BI86" i="1"/>
  <c r="L86" i="1"/>
  <c r="I86" i="1"/>
  <c r="D86" i="1"/>
  <c r="C86" i="1"/>
  <c r="FU83" i="1"/>
  <c r="FS83" i="1"/>
  <c r="FQ83" i="1"/>
  <c r="FO83" i="1"/>
  <c r="FM83" i="1"/>
  <c r="FK83" i="1"/>
  <c r="FI83" i="1"/>
  <c r="FG83" i="1"/>
  <c r="FE83" i="1"/>
  <c r="FC83" i="1"/>
  <c r="FA83" i="1"/>
  <c r="EY83" i="1"/>
  <c r="EW83" i="1"/>
  <c r="EU83" i="1"/>
  <c r="ES83" i="1"/>
  <c r="EQ83" i="1"/>
  <c r="EO83" i="1"/>
  <c r="EM83" i="1"/>
  <c r="EK83" i="1"/>
  <c r="EI83" i="1"/>
  <c r="EG83" i="1"/>
  <c r="EE83" i="1"/>
  <c r="EC83" i="1"/>
  <c r="EA83" i="1"/>
  <c r="DY83" i="1"/>
  <c r="DW83" i="1"/>
  <c r="DU83" i="1"/>
  <c r="DS83" i="1"/>
  <c r="DQ83" i="1"/>
  <c r="DO83" i="1"/>
  <c r="DM83" i="1"/>
  <c r="DK83" i="1"/>
  <c r="DI83" i="1"/>
  <c r="DG83" i="1"/>
  <c r="DE83" i="1"/>
  <c r="DC83" i="1"/>
  <c r="DA83" i="1"/>
  <c r="CY83" i="1"/>
  <c r="CW83" i="1"/>
  <c r="CU83" i="1"/>
  <c r="BF71" i="1"/>
  <c r="BF72" i="1" s="1"/>
  <c r="BG71" i="1"/>
  <c r="J72" i="1" s="1"/>
  <c r="BH71" i="1"/>
  <c r="BH72" i="1"/>
  <c r="BI71" i="1"/>
  <c r="L70" i="1" s="1"/>
  <c r="BF74" i="1"/>
  <c r="BF75" i="1" s="1"/>
  <c r="BG74" i="1"/>
  <c r="J74" i="1" s="1"/>
  <c r="BH74" i="1"/>
  <c r="BH75" i="1" s="1"/>
  <c r="BI74" i="1"/>
  <c r="BF77" i="1"/>
  <c r="BF78" i="1"/>
  <c r="BG77" i="1"/>
  <c r="BG78" i="1" s="1"/>
  <c r="BH77" i="1"/>
  <c r="BI77" i="1"/>
  <c r="BF80" i="1"/>
  <c r="BG80" i="1"/>
  <c r="BG81" i="1" s="1"/>
  <c r="BH80" i="1"/>
  <c r="BH81" i="1"/>
  <c r="BI80" i="1"/>
  <c r="BI81" i="1" s="1"/>
  <c r="AA83" i="1"/>
  <c r="Y83" i="1"/>
  <c r="CI64" i="1"/>
  <c r="BN80" i="1" s="1"/>
  <c r="CM64" i="1"/>
  <c r="L81" i="1"/>
  <c r="CL64" i="1"/>
  <c r="K67" i="1" s="1"/>
  <c r="CK64" i="1"/>
  <c r="J69" i="1" s="1"/>
  <c r="CJ64" i="1"/>
  <c r="L82" i="1"/>
  <c r="BX80" i="1"/>
  <c r="BR80" i="1"/>
  <c r="BH78" i="1"/>
  <c r="CF77" i="1"/>
  <c r="BV77" i="1"/>
  <c r="BN77" i="1"/>
  <c r="J77" i="1"/>
  <c r="BI75" i="1"/>
  <c r="CB74" i="1"/>
  <c r="BX74" i="1"/>
  <c r="BR74" i="1"/>
  <c r="L74" i="1"/>
  <c r="L73" i="1"/>
  <c r="BA72" i="1"/>
  <c r="BZ71" i="1"/>
  <c r="BX71" i="1"/>
  <c r="BP71" i="1"/>
  <c r="BA69" i="1"/>
  <c r="BB69" i="1"/>
  <c r="BC69" i="1"/>
  <c r="BD69" i="1"/>
  <c r="L69" i="1"/>
  <c r="H69" i="1"/>
  <c r="F69" i="1"/>
  <c r="L68" i="1"/>
  <c r="J68" i="1"/>
  <c r="H68" i="1"/>
  <c r="BG67" i="1"/>
  <c r="BE67" i="1"/>
  <c r="BC67" i="1"/>
  <c r="BA67" i="1"/>
  <c r="AU67" i="1"/>
  <c r="AN67" i="1"/>
  <c r="AG67" i="1"/>
  <c r="Z67" i="1"/>
  <c r="L67" i="1"/>
  <c r="F67" i="1"/>
  <c r="D67" i="1"/>
  <c r="L66" i="1"/>
  <c r="H66" i="1"/>
  <c r="F66" i="1"/>
  <c r="D66" i="1"/>
  <c r="BV65" i="1"/>
  <c r="BT65" i="1"/>
  <c r="BS65" i="1"/>
  <c r="BR65" i="1"/>
  <c r="BQ65" i="1"/>
  <c r="BN65" i="1"/>
  <c r="BL65" i="1"/>
  <c r="BK65" i="1"/>
  <c r="BJ65" i="1"/>
  <c r="BI65" i="1"/>
  <c r="BA65" i="1"/>
  <c r="AW65" i="1"/>
  <c r="L65" i="1"/>
  <c r="J65" i="1"/>
  <c r="F65" i="1"/>
  <c r="D65" i="1"/>
  <c r="BQ64" i="1"/>
  <c r="BI64" i="1"/>
  <c r="L64" i="1"/>
  <c r="J64" i="1"/>
  <c r="H64" i="1"/>
  <c r="FU61" i="1"/>
  <c r="FS61" i="1"/>
  <c r="FQ61" i="1"/>
  <c r="FO61" i="1"/>
  <c r="FM61" i="1"/>
  <c r="FK61" i="1"/>
  <c r="FI61" i="1"/>
  <c r="FG61" i="1"/>
  <c r="FE61" i="1"/>
  <c r="FC61" i="1"/>
  <c r="FA61" i="1"/>
  <c r="EY61" i="1"/>
  <c r="EW61" i="1"/>
  <c r="EU61" i="1"/>
  <c r="ES61" i="1"/>
  <c r="EQ61" i="1"/>
  <c r="EO61" i="1"/>
  <c r="EM61" i="1"/>
  <c r="EK61" i="1"/>
  <c r="EI61" i="1"/>
  <c r="EG61" i="1"/>
  <c r="EE61" i="1"/>
  <c r="EC61" i="1"/>
  <c r="EA61" i="1"/>
  <c r="DY61" i="1"/>
  <c r="DW61" i="1"/>
  <c r="DU61" i="1"/>
  <c r="DS61" i="1"/>
  <c r="DQ61" i="1"/>
  <c r="DO61" i="1"/>
  <c r="DM61" i="1"/>
  <c r="DK61" i="1"/>
  <c r="DI61" i="1"/>
  <c r="DG61" i="1"/>
  <c r="DE61" i="1"/>
  <c r="DC61" i="1"/>
  <c r="DA61" i="1"/>
  <c r="CY61" i="1"/>
  <c r="CW61" i="1"/>
  <c r="CU61" i="1"/>
  <c r="BI49" i="1"/>
  <c r="BF49" i="1"/>
  <c r="BG49" i="1"/>
  <c r="BH49" i="1"/>
  <c r="BI52" i="1"/>
  <c r="BF52" i="1"/>
  <c r="BG52" i="1"/>
  <c r="BH52" i="1"/>
  <c r="BI55" i="1"/>
  <c r="BI56" i="1"/>
  <c r="BF55" i="1"/>
  <c r="BG55" i="1"/>
  <c r="BG56" i="1"/>
  <c r="BH55" i="1"/>
  <c r="BI58" i="1"/>
  <c r="BF58" i="1"/>
  <c r="BF59" i="1"/>
  <c r="BG58" i="1"/>
  <c r="BG59" i="1" s="1"/>
  <c r="BH58" i="1"/>
  <c r="BH59" i="1"/>
  <c r="AA61" i="1"/>
  <c r="AD61" i="1" s="1"/>
  <c r="CM42" i="1"/>
  <c r="AA39" i="1"/>
  <c r="CU39" i="1"/>
  <c r="CW39" i="1"/>
  <c r="CY39" i="1"/>
  <c r="DA39" i="1"/>
  <c r="DC39" i="1"/>
  <c r="DE39" i="1"/>
  <c r="DG39" i="1"/>
  <c r="DI39" i="1"/>
  <c r="DK39" i="1"/>
  <c r="DM39" i="1"/>
  <c r="ES39" i="1"/>
  <c r="DO39" i="1"/>
  <c r="DQ39" i="1"/>
  <c r="DS39" i="1"/>
  <c r="DU39" i="1"/>
  <c r="DW39" i="1"/>
  <c r="DY39" i="1"/>
  <c r="EA39" i="1"/>
  <c r="EC39" i="1"/>
  <c r="EE39" i="1"/>
  <c r="EG39" i="1"/>
  <c r="EI39" i="1"/>
  <c r="EK39" i="1"/>
  <c r="EM39" i="1"/>
  <c r="EO39" i="1"/>
  <c r="EQ39" i="1"/>
  <c r="EU39" i="1"/>
  <c r="EW39" i="1"/>
  <c r="EY39" i="1"/>
  <c r="FA39" i="1"/>
  <c r="FC39" i="1"/>
  <c r="FE39" i="1"/>
  <c r="FG39" i="1"/>
  <c r="FI39" i="1"/>
  <c r="FK39" i="1"/>
  <c r="FM39" i="1"/>
  <c r="FO39" i="1"/>
  <c r="FQ39" i="1"/>
  <c r="FS39" i="1"/>
  <c r="FU39" i="1"/>
  <c r="CI20" i="1"/>
  <c r="H39" i="1" s="1"/>
  <c r="CI42" i="1"/>
  <c r="H61" i="1" s="1"/>
  <c r="BF27" i="1"/>
  <c r="BG27" i="1"/>
  <c r="BG28" i="1" s="1"/>
  <c r="BH27" i="1"/>
  <c r="BH28" i="1" s="1"/>
  <c r="BI27" i="1"/>
  <c r="BI28" i="1" s="1"/>
  <c r="BF30" i="1"/>
  <c r="BG30" i="1"/>
  <c r="BH30" i="1"/>
  <c r="BH31" i="1"/>
  <c r="BI30" i="1"/>
  <c r="BI31" i="1" s="1"/>
  <c r="BF33" i="1"/>
  <c r="BF34" i="1" s="1"/>
  <c r="BG33" i="1"/>
  <c r="BH33" i="1"/>
  <c r="BI33" i="1"/>
  <c r="BI34" i="1" s="1"/>
  <c r="BF36" i="1"/>
  <c r="BG36" i="1"/>
  <c r="BH36" i="1"/>
  <c r="BI36" i="1"/>
  <c r="Q42" i="1"/>
  <c r="Q64" i="1"/>
  <c r="Q86" i="1" s="1"/>
  <c r="Q108" i="1" s="1"/>
  <c r="Q130" i="1" s="1"/>
  <c r="Q152" i="1" s="1"/>
  <c r="Q174" i="1" s="1"/>
  <c r="Q196" i="1" s="1"/>
  <c r="Q218" i="1" s="1"/>
  <c r="Q240" i="1" s="1"/>
  <c r="Q262" i="1" s="1"/>
  <c r="Q284" i="1" s="1"/>
  <c r="Q306" i="1" s="1"/>
  <c r="Q328" i="1"/>
  <c r="Q350" i="1" s="1"/>
  <c r="Q372" i="1" s="1"/>
  <c r="Q394" i="1" s="1"/>
  <c r="Q416" i="1" s="1"/>
  <c r="Q438" i="1" s="1"/>
  <c r="C87" i="2"/>
  <c r="L6" i="1"/>
  <c r="C85" i="2" s="1"/>
  <c r="C82" i="2"/>
  <c r="K6" i="1"/>
  <c r="C80" i="2" s="1"/>
  <c r="C77" i="2"/>
  <c r="J6" i="1"/>
  <c r="C75" i="2" s="1"/>
  <c r="C72" i="2"/>
  <c r="I6" i="1"/>
  <c r="C70" i="2" s="1"/>
  <c r="C63" i="2"/>
  <c r="F6" i="1"/>
  <c r="C61" i="2"/>
  <c r="C58" i="2"/>
  <c r="C53" i="2"/>
  <c r="E6" i="1"/>
  <c r="C56" i="2" s="1"/>
  <c r="D6" i="1"/>
  <c r="C51" i="2" s="1"/>
  <c r="C48" i="2"/>
  <c r="C6" i="1"/>
  <c r="C46" i="2" s="1"/>
  <c r="BR58" i="1"/>
  <c r="CF52" i="1"/>
  <c r="BV52" i="1"/>
  <c r="BN49" i="1"/>
  <c r="BA25" i="1"/>
  <c r="BB25" i="1"/>
  <c r="BC25" i="1"/>
  <c r="BD25" i="1"/>
  <c r="CJ20" i="1"/>
  <c r="I37" i="1" s="1"/>
  <c r="CJ42" i="1"/>
  <c r="I61" i="1"/>
  <c r="BF28" i="1"/>
  <c r="BH34" i="1"/>
  <c r="BI37" i="1"/>
  <c r="BI53" i="1"/>
  <c r="BI59" i="1"/>
  <c r="L458" i="1"/>
  <c r="K458" i="1"/>
  <c r="I458" i="1"/>
  <c r="H458" i="1"/>
  <c r="F458" i="1"/>
  <c r="E458" i="1"/>
  <c r="D458" i="1"/>
  <c r="C458" i="1"/>
  <c r="B458" i="1"/>
  <c r="L437" i="1"/>
  <c r="K437" i="1"/>
  <c r="J437" i="1"/>
  <c r="I437" i="1"/>
  <c r="H437" i="1"/>
  <c r="F437" i="1"/>
  <c r="E437" i="1"/>
  <c r="C437" i="1"/>
  <c r="K436" i="1"/>
  <c r="J436" i="1"/>
  <c r="I436" i="1"/>
  <c r="H436" i="1"/>
  <c r="E436" i="1"/>
  <c r="D436" i="1"/>
  <c r="C436" i="1"/>
  <c r="B436" i="1"/>
  <c r="L415" i="1"/>
  <c r="K415" i="1"/>
  <c r="J415" i="1"/>
  <c r="I415" i="1"/>
  <c r="H415" i="1"/>
  <c r="E415" i="1"/>
  <c r="D415" i="1"/>
  <c r="C415" i="1"/>
  <c r="B415" i="1"/>
  <c r="L414" i="1"/>
  <c r="K414" i="1"/>
  <c r="J414" i="1"/>
  <c r="I414" i="1"/>
  <c r="H414" i="1"/>
  <c r="E414" i="1"/>
  <c r="D414" i="1"/>
  <c r="C414" i="1"/>
  <c r="B414" i="1"/>
  <c r="K393" i="1"/>
  <c r="J393" i="1"/>
  <c r="I393" i="1"/>
  <c r="H393" i="1"/>
  <c r="F393" i="1"/>
  <c r="E393" i="1"/>
  <c r="D393" i="1"/>
  <c r="C393" i="1"/>
  <c r="B393" i="1"/>
  <c r="L392" i="1"/>
  <c r="K392" i="1"/>
  <c r="J392" i="1"/>
  <c r="I392" i="1"/>
  <c r="H392" i="1"/>
  <c r="F392" i="1"/>
  <c r="E392" i="1"/>
  <c r="D392" i="1"/>
  <c r="C392" i="1"/>
  <c r="B392" i="1"/>
  <c r="L371" i="1"/>
  <c r="K371" i="1"/>
  <c r="J371" i="1"/>
  <c r="I371" i="1"/>
  <c r="H371" i="1"/>
  <c r="E371" i="1"/>
  <c r="D371" i="1"/>
  <c r="C371" i="1"/>
  <c r="B371" i="1"/>
  <c r="L370" i="1"/>
  <c r="K370" i="1"/>
  <c r="I370" i="1"/>
  <c r="H370" i="1"/>
  <c r="F370" i="1"/>
  <c r="E370" i="1"/>
  <c r="C370" i="1"/>
  <c r="B370" i="1"/>
  <c r="I349" i="1"/>
  <c r="H349" i="1"/>
  <c r="F349" i="1"/>
  <c r="E349" i="1"/>
  <c r="C349" i="1"/>
  <c r="B349" i="1"/>
  <c r="K348" i="1"/>
  <c r="J348" i="1"/>
  <c r="I348" i="1"/>
  <c r="H348" i="1"/>
  <c r="E348" i="1"/>
  <c r="D348" i="1"/>
  <c r="B348" i="1"/>
  <c r="L327" i="1"/>
  <c r="K327" i="1"/>
  <c r="J327" i="1"/>
  <c r="H327" i="1"/>
  <c r="F327" i="1"/>
  <c r="E327" i="1"/>
  <c r="D327" i="1"/>
  <c r="C327" i="1"/>
  <c r="B327" i="1"/>
  <c r="L326" i="1"/>
  <c r="K326" i="1"/>
  <c r="J326" i="1"/>
  <c r="I326" i="1"/>
  <c r="F326" i="1"/>
  <c r="E326" i="1"/>
  <c r="D326" i="1"/>
  <c r="C326" i="1"/>
  <c r="L305" i="1"/>
  <c r="K305" i="1"/>
  <c r="J305" i="1"/>
  <c r="I305" i="1"/>
  <c r="H305" i="1"/>
  <c r="F305" i="1"/>
  <c r="E305" i="1"/>
  <c r="D305" i="1"/>
  <c r="C305" i="1"/>
  <c r="B305" i="1"/>
  <c r="K304" i="1"/>
  <c r="I304" i="1"/>
  <c r="F304" i="1"/>
  <c r="E304" i="1"/>
  <c r="C304" i="1"/>
  <c r="L283" i="1"/>
  <c r="K283" i="1"/>
  <c r="I283" i="1"/>
  <c r="E283" i="1"/>
  <c r="D283" i="1"/>
  <c r="C283" i="1"/>
  <c r="J282" i="1"/>
  <c r="H282" i="1"/>
  <c r="D282" i="1"/>
  <c r="C282" i="1"/>
  <c r="B282" i="1"/>
  <c r="J261" i="1"/>
  <c r="H261" i="1"/>
  <c r="L260" i="1"/>
  <c r="K260" i="1"/>
  <c r="I260" i="1"/>
  <c r="F260" i="1"/>
  <c r="E260" i="1"/>
  <c r="C260" i="1"/>
  <c r="L239" i="1"/>
  <c r="I239" i="1"/>
  <c r="H239" i="1"/>
  <c r="F239" i="1"/>
  <c r="D239" i="1"/>
  <c r="C239" i="1"/>
  <c r="K238" i="1"/>
  <c r="J238" i="1"/>
  <c r="I238" i="1"/>
  <c r="E238" i="1"/>
  <c r="C238" i="1"/>
  <c r="L217" i="1"/>
  <c r="K217" i="1"/>
  <c r="I217" i="1"/>
  <c r="H217" i="1"/>
  <c r="F217" i="1"/>
  <c r="E217" i="1"/>
  <c r="C217" i="1"/>
  <c r="L216" i="1"/>
  <c r="K216" i="1"/>
  <c r="J216" i="1"/>
  <c r="I216" i="1"/>
  <c r="F216" i="1"/>
  <c r="E216" i="1"/>
  <c r="D216" i="1"/>
  <c r="C216" i="1"/>
  <c r="L195" i="1"/>
  <c r="K195" i="1"/>
  <c r="J195" i="1"/>
  <c r="I195" i="1"/>
  <c r="D195" i="1"/>
  <c r="B195" i="1"/>
  <c r="L194" i="1"/>
  <c r="F194" i="1"/>
  <c r="D194" i="1"/>
  <c r="C194" i="1"/>
  <c r="L173" i="1"/>
  <c r="H173" i="1"/>
  <c r="F173" i="1"/>
  <c r="B173" i="1"/>
  <c r="K172" i="1"/>
  <c r="I172" i="1"/>
  <c r="H172" i="1"/>
  <c r="E172" i="1"/>
  <c r="D172" i="1"/>
  <c r="B172" i="1"/>
  <c r="K151" i="1"/>
  <c r="J151" i="1"/>
  <c r="I151" i="1"/>
  <c r="H151" i="1"/>
  <c r="E151" i="1"/>
  <c r="D151" i="1"/>
  <c r="B151" i="1"/>
  <c r="K150" i="1"/>
  <c r="I150" i="1"/>
  <c r="E150" i="1"/>
  <c r="C150" i="1"/>
  <c r="B150" i="1"/>
  <c r="K129" i="1"/>
  <c r="I129" i="1"/>
  <c r="E129" i="1"/>
  <c r="C129" i="1"/>
  <c r="L128" i="1"/>
  <c r="K128" i="1"/>
  <c r="J128" i="1"/>
  <c r="H128" i="1"/>
  <c r="F128" i="1"/>
  <c r="K107" i="1"/>
  <c r="J107" i="1"/>
  <c r="H107" i="1"/>
  <c r="E107" i="1"/>
  <c r="D107" i="1"/>
  <c r="B107" i="1"/>
  <c r="K106" i="1"/>
  <c r="J106" i="1"/>
  <c r="F106" i="1"/>
  <c r="E106" i="1"/>
  <c r="C106" i="1"/>
  <c r="L85" i="1"/>
  <c r="I85" i="1"/>
  <c r="H85" i="1"/>
  <c r="F85" i="1"/>
  <c r="C85" i="1"/>
  <c r="L84" i="1"/>
  <c r="F84" i="1"/>
  <c r="L63" i="1"/>
  <c r="J63" i="1"/>
  <c r="D63" i="1"/>
  <c r="B63" i="1"/>
  <c r="CL42" i="1"/>
  <c r="K50" i="1" s="1"/>
  <c r="CK42" i="1"/>
  <c r="J61" i="1"/>
  <c r="I62" i="1"/>
  <c r="H62" i="1"/>
  <c r="F62" i="1"/>
  <c r="C62" i="1"/>
  <c r="I60" i="1"/>
  <c r="H60" i="1"/>
  <c r="L58" i="1"/>
  <c r="L56" i="1"/>
  <c r="L54" i="1"/>
  <c r="I54" i="1"/>
  <c r="BA50" i="1"/>
  <c r="BA47" i="1"/>
  <c r="BB47" i="1"/>
  <c r="BC47" i="1"/>
  <c r="BD47" i="1"/>
  <c r="J47" i="1"/>
  <c r="I47" i="1"/>
  <c r="C47" i="1"/>
  <c r="J46" i="1"/>
  <c r="I46" i="1"/>
  <c r="H46" i="1"/>
  <c r="F46" i="1"/>
  <c r="D46" i="1"/>
  <c r="C46" i="1"/>
  <c r="B46" i="1"/>
  <c r="BG45" i="1"/>
  <c r="BE45" i="1"/>
  <c r="BC45" i="1"/>
  <c r="BA45" i="1"/>
  <c r="AU45" i="1"/>
  <c r="AN45" i="1"/>
  <c r="AG45" i="1"/>
  <c r="Z45" i="1"/>
  <c r="J45" i="1"/>
  <c r="I45" i="1"/>
  <c r="F45" i="1"/>
  <c r="C45" i="1"/>
  <c r="J44" i="1"/>
  <c r="I44" i="1"/>
  <c r="F44" i="1"/>
  <c r="C44" i="1"/>
  <c r="BQ43" i="1"/>
  <c r="BR43" i="1"/>
  <c r="BS43" i="1"/>
  <c r="BT43" i="1"/>
  <c r="BV43" i="1"/>
  <c r="BI43" i="1"/>
  <c r="BJ43" i="1"/>
  <c r="BK43" i="1"/>
  <c r="BL43" i="1"/>
  <c r="BN43" i="1"/>
  <c r="BA43" i="1"/>
  <c r="AW43" i="1"/>
  <c r="I43" i="1"/>
  <c r="F43" i="1"/>
  <c r="C43" i="1"/>
  <c r="B43" i="1"/>
  <c r="BQ42" i="1"/>
  <c r="BI42" i="1"/>
  <c r="I42" i="1"/>
  <c r="H42" i="1"/>
  <c r="C42" i="1"/>
  <c r="L41" i="1"/>
  <c r="I41" i="1"/>
  <c r="C41" i="1"/>
  <c r="CM20" i="1"/>
  <c r="L33" i="1" s="1"/>
  <c r="CL20" i="1"/>
  <c r="K32" i="1" s="1"/>
  <c r="CK20" i="1"/>
  <c r="J40" i="1" s="1"/>
  <c r="BI21" i="1"/>
  <c r="BK21" i="1"/>
  <c r="BJ21" i="1"/>
  <c r="BN21" i="1" s="1"/>
  <c r="BI20" i="1" s="1"/>
  <c r="BL21" i="1"/>
  <c r="BQ21" i="1"/>
  <c r="BS21" i="1"/>
  <c r="BR21" i="1"/>
  <c r="BT21" i="1"/>
  <c r="CP18" i="1"/>
  <c r="CO18" i="1"/>
  <c r="A5" i="1" s="1"/>
  <c r="CM4" i="1"/>
  <c r="CL4" i="1"/>
  <c r="CK4" i="1"/>
  <c r="CJ4" i="1"/>
  <c r="CI4" i="1"/>
  <c r="AD7" i="1"/>
  <c r="AD6" i="1"/>
  <c r="AD5" i="1"/>
  <c r="AD4" i="1"/>
  <c r="H6" i="1"/>
  <c r="C66" i="2" s="1"/>
  <c r="B6" i="1"/>
  <c r="C41" i="2" s="1"/>
  <c r="A6" i="1"/>
  <c r="C36" i="2"/>
  <c r="BG23" i="1"/>
  <c r="BE23" i="1"/>
  <c r="BC23" i="1"/>
  <c r="BA23" i="1"/>
  <c r="AU23" i="1"/>
  <c r="AN23" i="1"/>
  <c r="AG23" i="1"/>
  <c r="Z23" i="1"/>
  <c r="AW21" i="1"/>
  <c r="BA21" i="1"/>
  <c r="S99" i="1"/>
  <c r="K146" i="1"/>
  <c r="I110" i="1"/>
  <c r="I124" i="1"/>
  <c r="I107" i="1"/>
  <c r="J116" i="1"/>
  <c r="BK115" i="1"/>
  <c r="J114" i="1"/>
  <c r="BK137" i="1"/>
  <c r="I136" i="1"/>
  <c r="J212" i="1"/>
  <c r="J213" i="1"/>
  <c r="BG213" i="1"/>
  <c r="J211" i="1"/>
  <c r="BK74" i="1"/>
  <c r="BG75" i="1"/>
  <c r="K300" i="1"/>
  <c r="K299" i="1"/>
  <c r="BK300" i="1"/>
  <c r="K301" i="1"/>
  <c r="BH301" i="1"/>
  <c r="BK301" i="1" s="1"/>
  <c r="B24" i="1"/>
  <c r="B260" i="1"/>
  <c r="AE193" i="1"/>
  <c r="I252" i="1"/>
  <c r="I253" i="1"/>
  <c r="BK275" i="1"/>
  <c r="BG276" i="1"/>
  <c r="J275" i="1"/>
  <c r="I58" i="1"/>
  <c r="I57" i="1"/>
  <c r="I59" i="1"/>
  <c r="BF37" i="1"/>
  <c r="BG31" i="1"/>
  <c r="B23" i="1"/>
  <c r="B20" i="1"/>
  <c r="B22" i="1"/>
  <c r="H38" i="1"/>
  <c r="B40" i="1"/>
  <c r="H40" i="1"/>
  <c r="H21" i="1"/>
  <c r="J100" i="1"/>
  <c r="J98" i="1"/>
  <c r="BG100" i="1"/>
  <c r="J99" i="1"/>
  <c r="L137" i="1"/>
  <c r="L132" i="1"/>
  <c r="L147" i="1"/>
  <c r="L145" i="1"/>
  <c r="L141" i="1"/>
  <c r="L150" i="1"/>
  <c r="H259" i="1"/>
  <c r="CF256" i="1"/>
  <c r="BP256" i="1"/>
  <c r="CF253" i="1"/>
  <c r="BP253" i="1"/>
  <c r="CF250" i="1"/>
  <c r="BP250" i="1"/>
  <c r="BR256" i="1"/>
  <c r="BZ253" i="1"/>
  <c r="BR250" i="1"/>
  <c r="BR247" i="1"/>
  <c r="H245" i="1"/>
  <c r="BT256" i="1"/>
  <c r="CB253" i="1"/>
  <c r="BT250" i="1"/>
  <c r="BT247" i="1"/>
  <c r="B244" i="1"/>
  <c r="B240" i="1"/>
  <c r="BV256" i="1"/>
  <c r="CD253" i="1"/>
  <c r="BV250" i="1"/>
  <c r="BV247" i="1"/>
  <c r="H242" i="1"/>
  <c r="CB256" i="1"/>
  <c r="BT253" i="1"/>
  <c r="CB250" i="1"/>
  <c r="CB247" i="1"/>
  <c r="B242" i="1"/>
  <c r="BN256" i="1"/>
  <c r="BN253" i="1"/>
  <c r="BZ247" i="1"/>
  <c r="H244" i="1"/>
  <c r="H260" i="1"/>
  <c r="CD256" i="1"/>
  <c r="BX256" i="1"/>
  <c r="BR253" i="1"/>
  <c r="BN250" i="1"/>
  <c r="CD247" i="1"/>
  <c r="BX253" i="1"/>
  <c r="H241" i="1"/>
  <c r="CD250" i="1"/>
  <c r="B245" i="1"/>
  <c r="BZ256" i="1"/>
  <c r="BV253" i="1"/>
  <c r="BX250" i="1"/>
  <c r="CF247" i="1"/>
  <c r="B239" i="1"/>
  <c r="BZ250" i="1"/>
  <c r="B243" i="1"/>
  <c r="H258" i="1"/>
  <c r="BN247" i="1"/>
  <c r="BP247" i="1"/>
  <c r="L269" i="1"/>
  <c r="F265" i="1"/>
  <c r="F263" i="1"/>
  <c r="L277" i="1"/>
  <c r="L275" i="1"/>
  <c r="L271" i="1"/>
  <c r="L264" i="1"/>
  <c r="L265" i="1"/>
  <c r="L281" i="1"/>
  <c r="L267" i="1"/>
  <c r="L266" i="1"/>
  <c r="F262" i="1"/>
  <c r="F266" i="1"/>
  <c r="L279" i="1"/>
  <c r="F261" i="1"/>
  <c r="L270" i="1"/>
  <c r="F264" i="1"/>
  <c r="L278" i="1"/>
  <c r="L276" i="1"/>
  <c r="L268" i="1"/>
  <c r="L280" i="1"/>
  <c r="L273" i="1"/>
  <c r="F267" i="1"/>
  <c r="F282" i="1"/>
  <c r="L272" i="1"/>
  <c r="L263" i="1"/>
  <c r="L262" i="1"/>
  <c r="L261" i="1"/>
  <c r="L282" i="1"/>
  <c r="I247" i="1"/>
  <c r="I248" i="1"/>
  <c r="BK247" i="1"/>
  <c r="BF248" i="1"/>
  <c r="BK248" i="1" s="1"/>
  <c r="K52" i="1"/>
  <c r="E46" i="1"/>
  <c r="K44" i="1"/>
  <c r="K62" i="1"/>
  <c r="K60" i="1"/>
  <c r="K45" i="1"/>
  <c r="E41" i="1"/>
  <c r="K46" i="1"/>
  <c r="K43" i="1"/>
  <c r="E42" i="1"/>
  <c r="E44" i="1"/>
  <c r="E62" i="1"/>
  <c r="E45" i="1"/>
  <c r="K41" i="1"/>
  <c r="E43" i="1"/>
  <c r="AD83" i="1"/>
  <c r="BF191" i="1"/>
  <c r="K453" i="1"/>
  <c r="BH455" i="1"/>
  <c r="BK455" i="1" s="1"/>
  <c r="E47" i="1"/>
  <c r="K61" i="1"/>
  <c r="L146" i="1"/>
  <c r="I246" i="1"/>
  <c r="K314" i="1"/>
  <c r="K313" i="1"/>
  <c r="BH314" i="1"/>
  <c r="K312" i="1"/>
  <c r="K177" i="1"/>
  <c r="K175" i="1"/>
  <c r="E176" i="1"/>
  <c r="K178" i="1"/>
  <c r="K174" i="1"/>
  <c r="K191" i="1"/>
  <c r="K188" i="1"/>
  <c r="K185" i="1"/>
  <c r="E178" i="1"/>
  <c r="E174" i="1"/>
  <c r="K173" i="1"/>
  <c r="K192" i="1"/>
  <c r="K183" i="1"/>
  <c r="K179" i="1"/>
  <c r="K184" i="1"/>
  <c r="E175" i="1"/>
  <c r="K182" i="1"/>
  <c r="K180" i="1"/>
  <c r="K194" i="1"/>
  <c r="K176" i="1"/>
  <c r="K181" i="1"/>
  <c r="E179" i="1"/>
  <c r="E173" i="1"/>
  <c r="K193" i="1"/>
  <c r="E194" i="1"/>
  <c r="BG342" i="1"/>
  <c r="J342" i="1"/>
  <c r="J340" i="1"/>
  <c r="J341" i="1"/>
  <c r="AB259" i="1"/>
  <c r="K42" i="1"/>
  <c r="BG116" i="1"/>
  <c r="BI449" i="1"/>
  <c r="L447" i="1"/>
  <c r="L53" i="1"/>
  <c r="L47" i="1"/>
  <c r="F41" i="1"/>
  <c r="H104" i="1"/>
  <c r="BV102" i="1"/>
  <c r="BV99" i="1"/>
  <c r="H98" i="1"/>
  <c r="BV96" i="1"/>
  <c r="BX93" i="1"/>
  <c r="B91" i="1"/>
  <c r="BX102" i="1"/>
  <c r="BX99" i="1"/>
  <c r="BX96" i="1"/>
  <c r="BZ93" i="1"/>
  <c r="H89" i="1"/>
  <c r="H87" i="1"/>
  <c r="BZ102" i="1"/>
  <c r="BZ99" i="1"/>
  <c r="BZ96" i="1"/>
  <c r="CB93" i="1"/>
  <c r="B88" i="1"/>
  <c r="H105" i="1"/>
  <c r="CF102" i="1"/>
  <c r="BP102" i="1"/>
  <c r="CF99" i="1"/>
  <c r="BP99" i="1"/>
  <c r="CF96" i="1"/>
  <c r="BP96" i="1"/>
  <c r="BR93" i="1"/>
  <c r="H91" i="1"/>
  <c r="B85" i="1"/>
  <c r="L93" i="1"/>
  <c r="L94" i="1"/>
  <c r="I170" i="1"/>
  <c r="I167" i="1"/>
  <c r="I161" i="1"/>
  <c r="C157" i="1"/>
  <c r="I155" i="1"/>
  <c r="I153" i="1"/>
  <c r="C154" i="1"/>
  <c r="I171" i="1"/>
  <c r="I168" i="1"/>
  <c r="I162" i="1"/>
  <c r="I160" i="1"/>
  <c r="I157" i="1"/>
  <c r="BZ234" i="1"/>
  <c r="BZ231" i="1"/>
  <c r="BZ228" i="1"/>
  <c r="CB225" i="1"/>
  <c r="B220" i="1"/>
  <c r="CB234" i="1"/>
  <c r="CB231" i="1"/>
  <c r="CB228" i="1"/>
  <c r="CD225" i="1"/>
  <c r="BN225" i="1"/>
  <c r="H222" i="1"/>
  <c r="H218" i="1"/>
  <c r="CD234" i="1"/>
  <c r="BN234" i="1"/>
  <c r="CD231" i="1"/>
  <c r="BN231" i="1"/>
  <c r="CD228" i="1"/>
  <c r="BN228" i="1"/>
  <c r="CF225" i="1"/>
  <c r="BP225" i="1"/>
  <c r="B221" i="1"/>
  <c r="B219" i="1"/>
  <c r="BT234" i="1"/>
  <c r="BT231" i="1"/>
  <c r="BT228" i="1"/>
  <c r="BV225" i="1"/>
  <c r="H220" i="1"/>
  <c r="B217" i="1"/>
  <c r="L290" i="1"/>
  <c r="L286" i="1"/>
  <c r="L294" i="1"/>
  <c r="F285" i="1"/>
  <c r="L300" i="1"/>
  <c r="L297" i="1"/>
  <c r="L292" i="1"/>
  <c r="L287" i="1"/>
  <c r="L291" i="1"/>
  <c r="L288" i="1"/>
  <c r="L299" i="1"/>
  <c r="L296" i="1"/>
  <c r="F287" i="1"/>
  <c r="F283" i="1"/>
  <c r="J291" i="1"/>
  <c r="BK291" i="1"/>
  <c r="BG292" i="1"/>
  <c r="L354" i="1"/>
  <c r="L350" i="1"/>
  <c r="L357" i="1"/>
  <c r="F353" i="1"/>
  <c r="F351" i="1"/>
  <c r="L366" i="1"/>
  <c r="L363" i="1"/>
  <c r="L360" i="1"/>
  <c r="L358" i="1"/>
  <c r="L355" i="1"/>
  <c r="L369" i="1"/>
  <c r="L368" i="1"/>
  <c r="L365" i="1"/>
  <c r="L362" i="1"/>
  <c r="L359" i="1"/>
  <c r="F355" i="1"/>
  <c r="L361" i="1"/>
  <c r="L352" i="1"/>
  <c r="J429" i="1"/>
  <c r="BG430" i="1"/>
  <c r="BK430" i="1" s="1"/>
  <c r="BG50" i="1"/>
  <c r="J48" i="1"/>
  <c r="H83" i="1"/>
  <c r="BZ80" i="1"/>
  <c r="BZ77" i="1"/>
  <c r="BZ74" i="1"/>
  <c r="CB71" i="1"/>
  <c r="B66" i="1"/>
  <c r="J111" i="1"/>
  <c r="J109" i="1"/>
  <c r="D110" i="1"/>
  <c r="J112" i="1"/>
  <c r="J108" i="1"/>
  <c r="J127" i="1"/>
  <c r="J122" i="1"/>
  <c r="D112" i="1"/>
  <c r="D108" i="1"/>
  <c r="D128" i="1"/>
  <c r="BH125" i="1"/>
  <c r="J164" i="1"/>
  <c r="BG166" i="1"/>
  <c r="BF204" i="1"/>
  <c r="I202" i="1"/>
  <c r="L235" i="1"/>
  <c r="L232" i="1"/>
  <c r="L229" i="1"/>
  <c r="F222" i="1"/>
  <c r="F218" i="1"/>
  <c r="L224" i="1"/>
  <c r="L220" i="1"/>
  <c r="L237" i="1"/>
  <c r="L236" i="1"/>
  <c r="L233" i="1"/>
  <c r="L230" i="1"/>
  <c r="L227" i="1"/>
  <c r="F223" i="1"/>
  <c r="L222" i="1"/>
  <c r="L218" i="1"/>
  <c r="BF229" i="1"/>
  <c r="I229" i="1"/>
  <c r="BH248" i="1"/>
  <c r="K247" i="1"/>
  <c r="J281" i="1"/>
  <c r="J279" i="1"/>
  <c r="J276" i="1"/>
  <c r="J273" i="1"/>
  <c r="D266" i="1"/>
  <c r="D262" i="1"/>
  <c r="J266" i="1"/>
  <c r="J280" i="1"/>
  <c r="J268" i="1"/>
  <c r="J267" i="1"/>
  <c r="J263" i="1"/>
  <c r="J274" i="1"/>
  <c r="D264" i="1"/>
  <c r="J270" i="1"/>
  <c r="D263" i="1"/>
  <c r="J262" i="1"/>
  <c r="K357" i="1"/>
  <c r="E353" i="1"/>
  <c r="E351" i="1"/>
  <c r="K366" i="1"/>
  <c r="K363" i="1"/>
  <c r="K360" i="1"/>
  <c r="K358" i="1"/>
  <c r="K355" i="1"/>
  <c r="K367" i="1"/>
  <c r="K364" i="1"/>
  <c r="K361" i="1"/>
  <c r="E354" i="1"/>
  <c r="E350" i="1"/>
  <c r="K353" i="1"/>
  <c r="K351" i="1"/>
  <c r="K365" i="1"/>
  <c r="E355" i="1"/>
  <c r="K352" i="1"/>
  <c r="K369" i="1"/>
  <c r="K356" i="1"/>
  <c r="E352" i="1"/>
  <c r="K349" i="1"/>
  <c r="BF358" i="1"/>
  <c r="I356" i="1"/>
  <c r="I358" i="1"/>
  <c r="K432" i="1"/>
  <c r="K429" i="1"/>
  <c r="K426" i="1"/>
  <c r="K424" i="1"/>
  <c r="K421" i="1"/>
  <c r="K433" i="1"/>
  <c r="K430" i="1"/>
  <c r="K427" i="1"/>
  <c r="E420" i="1"/>
  <c r="E416" i="1"/>
  <c r="K435" i="1"/>
  <c r="K422" i="1"/>
  <c r="K418" i="1"/>
  <c r="E418" i="1"/>
  <c r="E417" i="1"/>
  <c r="K428" i="1"/>
  <c r="K423" i="1"/>
  <c r="K420" i="1"/>
  <c r="K417" i="1"/>
  <c r="BK27" i="1"/>
  <c r="H26" i="1" s="1"/>
  <c r="K159" i="1"/>
  <c r="BK159" i="1"/>
  <c r="BF245" i="1"/>
  <c r="I266" i="1"/>
  <c r="BK317" i="1"/>
  <c r="BF421" i="1"/>
  <c r="L449" i="1"/>
  <c r="BK448" i="1"/>
  <c r="H448" i="1" s="1"/>
  <c r="BA448" i="1"/>
  <c r="H44" i="1"/>
  <c r="I50" i="1"/>
  <c r="L51" i="1"/>
  <c r="L59" i="1"/>
  <c r="L62" i="1"/>
  <c r="J84" i="1"/>
  <c r="H106" i="1"/>
  <c r="B216" i="1"/>
  <c r="H238" i="1"/>
  <c r="C261" i="1"/>
  <c r="BF50" i="1"/>
  <c r="BG34" i="1"/>
  <c r="BR52" i="1"/>
  <c r="CF58" i="1"/>
  <c r="L61" i="1"/>
  <c r="D68" i="1"/>
  <c r="J80" i="1"/>
  <c r="K81" i="1"/>
  <c r="B89" i="1"/>
  <c r="C90" i="1"/>
  <c r="E91" i="1"/>
  <c r="BP93" i="1"/>
  <c r="I97" i="1"/>
  <c r="CD99" i="1"/>
  <c r="BR102" i="1"/>
  <c r="H109" i="1"/>
  <c r="B110" i="1"/>
  <c r="BZ115" i="1"/>
  <c r="BR118" i="1"/>
  <c r="I152" i="1"/>
  <c r="L155" i="1"/>
  <c r="L156" i="1"/>
  <c r="I159" i="1"/>
  <c r="Y171" i="1"/>
  <c r="C176" i="1"/>
  <c r="H201" i="1"/>
  <c r="BT203" i="1"/>
  <c r="CF209" i="1"/>
  <c r="BZ212" i="1"/>
  <c r="H221" i="1"/>
  <c r="H227" i="1"/>
  <c r="BR228" i="1"/>
  <c r="BP231" i="1"/>
  <c r="BH232" i="1"/>
  <c r="BP234" i="1"/>
  <c r="J241" i="1"/>
  <c r="D242" i="1"/>
  <c r="D244" i="1"/>
  <c r="J253" i="1"/>
  <c r="L257" i="1"/>
  <c r="AG259" i="1"/>
  <c r="AJ259" i="1"/>
  <c r="AH259" i="1" s="1"/>
  <c r="H266" i="1"/>
  <c r="BP269" i="1"/>
  <c r="BN272" i="1"/>
  <c r="BX275" i="1"/>
  <c r="BK276" i="1"/>
  <c r="BZ278" i="1"/>
  <c r="AG281" i="1"/>
  <c r="AJ281" i="1" s="1"/>
  <c r="I284" i="1"/>
  <c r="F289" i="1"/>
  <c r="BF289" i="1"/>
  <c r="L301" i="1"/>
  <c r="L303" i="1"/>
  <c r="AB303" i="1"/>
  <c r="K338" i="1"/>
  <c r="F352" i="1"/>
  <c r="L364" i="1"/>
  <c r="L379" i="1"/>
  <c r="K380" i="1"/>
  <c r="B416" i="1"/>
  <c r="CD429" i="1"/>
  <c r="BT445" i="1"/>
  <c r="J447" i="1"/>
  <c r="BZ454" i="1"/>
  <c r="L189" i="1"/>
  <c r="BF383" i="1"/>
  <c r="I383" i="1"/>
  <c r="BK382" i="1"/>
  <c r="I382" i="1"/>
  <c r="I381" i="1"/>
  <c r="L423" i="1"/>
  <c r="L424" i="1"/>
  <c r="BI424" i="1"/>
  <c r="L422" i="1"/>
  <c r="BK423" i="1"/>
  <c r="I140" i="1"/>
  <c r="BF141" i="1"/>
  <c r="I141" i="1"/>
  <c r="J236" i="1"/>
  <c r="J233" i="1"/>
  <c r="J230" i="1"/>
  <c r="J227" i="1"/>
  <c r="D223" i="1"/>
  <c r="J221" i="1"/>
  <c r="J219" i="1"/>
  <c r="D220" i="1"/>
  <c r="J234" i="1"/>
  <c r="J231" i="1"/>
  <c r="J228" i="1"/>
  <c r="J226" i="1"/>
  <c r="J223" i="1"/>
  <c r="J441" i="1"/>
  <c r="J439" i="1"/>
  <c r="D440" i="1"/>
  <c r="J442" i="1"/>
  <c r="J438" i="1"/>
  <c r="J457" i="1"/>
  <c r="J455" i="1"/>
  <c r="J452" i="1"/>
  <c r="J449" i="1"/>
  <c r="D442" i="1"/>
  <c r="D438" i="1"/>
  <c r="J446" i="1"/>
  <c r="J456" i="1"/>
  <c r="J450" i="1"/>
  <c r="D443" i="1"/>
  <c r="J440" i="1"/>
  <c r="J448" i="1"/>
  <c r="J444" i="1"/>
  <c r="J443" i="1"/>
  <c r="K450" i="1"/>
  <c r="BH452" i="1"/>
  <c r="K452" i="1"/>
  <c r="J22" i="1"/>
  <c r="CK18" i="1"/>
  <c r="AI5" i="1" s="1"/>
  <c r="L114" i="1"/>
  <c r="BI116" i="1"/>
  <c r="L200" i="1"/>
  <c r="L196" i="1"/>
  <c r="F199" i="1"/>
  <c r="F197" i="1"/>
  <c r="L212" i="1"/>
  <c r="L209" i="1"/>
  <c r="L206" i="1"/>
  <c r="L204" i="1"/>
  <c r="L201" i="1"/>
  <c r="L215" i="1"/>
  <c r="L214" i="1"/>
  <c r="L211" i="1"/>
  <c r="L208" i="1"/>
  <c r="L205" i="1"/>
  <c r="F201" i="1"/>
  <c r="F195" i="1"/>
  <c r="BG295" i="1"/>
  <c r="J293" i="1"/>
  <c r="AB369" i="1"/>
  <c r="AG369" i="1"/>
  <c r="AJ369" i="1" s="1"/>
  <c r="AM369" i="1" s="1"/>
  <c r="AP369" i="1" s="1"/>
  <c r="AN369" i="1" s="1"/>
  <c r="I432" i="1"/>
  <c r="BF433" i="1"/>
  <c r="F42" i="1"/>
  <c r="L43" i="1"/>
  <c r="L46" i="1"/>
  <c r="CD96" i="1"/>
  <c r="I156" i="1"/>
  <c r="H223" i="1"/>
  <c r="L247" i="1"/>
  <c r="Y325" i="1"/>
  <c r="BK445" i="1"/>
  <c r="L45" i="1"/>
  <c r="L49" i="1"/>
  <c r="J54" i="1"/>
  <c r="L60" i="1"/>
  <c r="E85" i="1"/>
  <c r="B128" i="1"/>
  <c r="H216" i="1"/>
  <c r="D238" i="1"/>
  <c r="J260" i="1"/>
  <c r="I261" i="1"/>
  <c r="L349" i="1"/>
  <c r="CB55" i="1"/>
  <c r="D64" i="1"/>
  <c r="H65" i="1"/>
  <c r="B67" i="1"/>
  <c r="CD71" i="1"/>
  <c r="BP74" i="1"/>
  <c r="BX77" i="1"/>
  <c r="BP80" i="1"/>
  <c r="H82" i="1"/>
  <c r="B86" i="1"/>
  <c r="H88" i="1"/>
  <c r="K89" i="1"/>
  <c r="I94" i="1"/>
  <c r="CB96" i="1"/>
  <c r="BR99" i="1"/>
  <c r="B108" i="1"/>
  <c r="B112" i="1"/>
  <c r="J118" i="1"/>
  <c r="BZ121" i="1"/>
  <c r="BK121" i="1"/>
  <c r="H122" i="1"/>
  <c r="L153" i="1"/>
  <c r="I158" i="1"/>
  <c r="K196" i="1"/>
  <c r="CF206" i="1"/>
  <c r="D219" i="1"/>
  <c r="BT225" i="1"/>
  <c r="J229" i="1"/>
  <c r="J237" i="1"/>
  <c r="BK250" i="1"/>
  <c r="BA250" i="1" s="1"/>
  <c r="H250" i="1"/>
  <c r="H262" i="1"/>
  <c r="J272" i="1"/>
  <c r="L298" i="1"/>
  <c r="AB325" i="1"/>
  <c r="J345" i="1"/>
  <c r="BF399" i="1"/>
  <c r="K409" i="1"/>
  <c r="Y413" i="1"/>
  <c r="BN423" i="1"/>
  <c r="BN429" i="1"/>
  <c r="BT448" i="1"/>
  <c r="J454" i="1"/>
  <c r="I268" i="1"/>
  <c r="I264" i="1"/>
  <c r="I280" i="1"/>
  <c r="I267" i="1"/>
  <c r="I263" i="1"/>
  <c r="C262" i="1"/>
  <c r="I279" i="1"/>
  <c r="I274" i="1"/>
  <c r="I273" i="1"/>
  <c r="C264" i="1"/>
  <c r="I278" i="1"/>
  <c r="I272" i="1"/>
  <c r="C265" i="1"/>
  <c r="I281" i="1"/>
  <c r="I277" i="1"/>
  <c r="I276" i="1"/>
  <c r="I271" i="1"/>
  <c r="I269" i="1"/>
  <c r="I282" i="1"/>
  <c r="BK451" i="1"/>
  <c r="H450" i="1" s="1"/>
  <c r="BG452" i="1"/>
  <c r="BK452" i="1"/>
  <c r="K99" i="1"/>
  <c r="K96" i="1"/>
  <c r="K91" i="1"/>
  <c r="K100" i="1"/>
  <c r="K97" i="1"/>
  <c r="E90" i="1"/>
  <c r="E86" i="1"/>
  <c r="K105" i="1"/>
  <c r="K88" i="1"/>
  <c r="E88" i="1"/>
  <c r="K85" i="1"/>
  <c r="J97" i="1"/>
  <c r="BK96" i="1"/>
  <c r="BA96" i="1" s="1"/>
  <c r="L168" i="1"/>
  <c r="L162" i="1"/>
  <c r="L160" i="1"/>
  <c r="L157" i="1"/>
  <c r="L169" i="1"/>
  <c r="L166" i="1"/>
  <c r="L163" i="1"/>
  <c r="F156" i="1"/>
  <c r="F152" i="1"/>
  <c r="L158" i="1"/>
  <c r="L154" i="1"/>
  <c r="F154" i="1"/>
  <c r="F151" i="1"/>
  <c r="BT212" i="1"/>
  <c r="BT209" i="1"/>
  <c r="BT206" i="1"/>
  <c r="BV203" i="1"/>
  <c r="H198" i="1"/>
  <c r="H214" i="1"/>
  <c r="BV212" i="1"/>
  <c r="BV209" i="1"/>
  <c r="BV206" i="1"/>
  <c r="H205" i="1"/>
  <c r="BX203" i="1"/>
  <c r="B201" i="1"/>
  <c r="BX212" i="1"/>
  <c r="BX209" i="1"/>
  <c r="BX206" i="1"/>
  <c r="BZ203" i="1"/>
  <c r="H199" i="1"/>
  <c r="H197" i="1"/>
  <c r="CD212" i="1"/>
  <c r="BN212" i="1"/>
  <c r="CD209" i="1"/>
  <c r="BN209" i="1"/>
  <c r="CD206" i="1"/>
  <c r="BN206" i="1"/>
  <c r="CF203" i="1"/>
  <c r="BP203" i="1"/>
  <c r="B199" i="1"/>
  <c r="B197" i="1"/>
  <c r="J244" i="1"/>
  <c r="J240" i="1"/>
  <c r="J258" i="1"/>
  <c r="J257" i="1"/>
  <c r="J251" i="1"/>
  <c r="J247" i="1"/>
  <c r="D243" i="1"/>
  <c r="D241" i="1"/>
  <c r="J256" i="1"/>
  <c r="J252" i="1"/>
  <c r="J250" i="1"/>
  <c r="J248" i="1"/>
  <c r="J245" i="1"/>
  <c r="J254" i="1"/>
  <c r="J249" i="1"/>
  <c r="D245" i="1"/>
  <c r="D260" i="1"/>
  <c r="J82" i="1"/>
  <c r="J79" i="1"/>
  <c r="J76" i="1"/>
  <c r="J73" i="1"/>
  <c r="D69" i="1"/>
  <c r="D84" i="1"/>
  <c r="I92" i="1"/>
  <c r="I88" i="1"/>
  <c r="I104" i="1"/>
  <c r="I101" i="1"/>
  <c r="I95" i="1"/>
  <c r="C91" i="1"/>
  <c r="I89" i="1"/>
  <c r="I87" i="1"/>
  <c r="I93" i="1"/>
  <c r="C89" i="1"/>
  <c r="C87" i="1"/>
  <c r="I106" i="1"/>
  <c r="CB124" i="1"/>
  <c r="CB121" i="1"/>
  <c r="CB118" i="1"/>
  <c r="CD115" i="1"/>
  <c r="BN115" i="1"/>
  <c r="H112" i="1"/>
  <c r="H108" i="1"/>
  <c r="CD124" i="1"/>
  <c r="BN124" i="1"/>
  <c r="CD121" i="1"/>
  <c r="BN121" i="1"/>
  <c r="CD118" i="1"/>
  <c r="BN118" i="1"/>
  <c r="CF115" i="1"/>
  <c r="BP115" i="1"/>
  <c r="H115" i="1"/>
  <c r="B111" i="1"/>
  <c r="B109" i="1"/>
  <c r="H127" i="1"/>
  <c r="CF124" i="1"/>
  <c r="BP124" i="1"/>
  <c r="CF121" i="1"/>
  <c r="BP121" i="1"/>
  <c r="CF118" i="1"/>
  <c r="BP118" i="1"/>
  <c r="H116" i="1"/>
  <c r="BR115" i="1"/>
  <c r="H113" i="1"/>
  <c r="H126" i="1"/>
  <c r="BV124" i="1"/>
  <c r="BV121" i="1"/>
  <c r="BV118" i="1"/>
  <c r="BX115" i="1"/>
  <c r="B113" i="1"/>
  <c r="BH122" i="1"/>
  <c r="J161" i="1"/>
  <c r="K203" i="1"/>
  <c r="E199" i="1"/>
  <c r="E197" i="1"/>
  <c r="K212" i="1"/>
  <c r="K209" i="1"/>
  <c r="K206" i="1"/>
  <c r="K204" i="1"/>
  <c r="K201" i="1"/>
  <c r="K213" i="1"/>
  <c r="K210" i="1"/>
  <c r="K207" i="1"/>
  <c r="E200" i="1"/>
  <c r="E196" i="1"/>
  <c r="K199" i="1"/>
  <c r="K197" i="1"/>
  <c r="S228" i="1"/>
  <c r="BA228" i="1"/>
  <c r="C286" i="1"/>
  <c r="C284" i="1"/>
  <c r="I302" i="1"/>
  <c r="I289" i="1"/>
  <c r="C287" i="1"/>
  <c r="I285" i="1"/>
  <c r="I294" i="1"/>
  <c r="C285" i="1"/>
  <c r="K331" i="1"/>
  <c r="K329" i="1"/>
  <c r="K332" i="1"/>
  <c r="K328" i="1"/>
  <c r="K345" i="1"/>
  <c r="K342" i="1"/>
  <c r="K339" i="1"/>
  <c r="E332" i="1"/>
  <c r="E328" i="1"/>
  <c r="K341" i="1"/>
  <c r="E331" i="1"/>
  <c r="K337" i="1"/>
  <c r="K333" i="1"/>
  <c r="K336" i="1"/>
  <c r="K334" i="1"/>
  <c r="K335" i="1"/>
  <c r="AG413" i="1"/>
  <c r="AJ413" i="1"/>
  <c r="AM413" i="1"/>
  <c r="AP413" i="1" s="1"/>
  <c r="AN413" i="1" s="1"/>
  <c r="AB413" i="1"/>
  <c r="I48" i="1"/>
  <c r="K98" i="1"/>
  <c r="I154" i="1"/>
  <c r="L44" i="1"/>
  <c r="L52" i="1"/>
  <c r="C172" i="1"/>
  <c r="L172" i="1"/>
  <c r="J239" i="1"/>
  <c r="L304" i="1"/>
  <c r="D437" i="1"/>
  <c r="CB49" i="1"/>
  <c r="BZ52" i="1"/>
  <c r="BF81" i="1"/>
  <c r="K87" i="1"/>
  <c r="CF93" i="1"/>
  <c r="K95" i="1"/>
  <c r="BT96" i="1"/>
  <c r="BN99" i="1"/>
  <c r="C152" i="1"/>
  <c r="F155" i="1"/>
  <c r="F157" i="1"/>
  <c r="I163" i="1"/>
  <c r="L164" i="1"/>
  <c r="I176" i="1"/>
  <c r="CB206" i="1"/>
  <c r="BP209" i="1"/>
  <c r="B222" i="1"/>
  <c r="BR225" i="1"/>
  <c r="H229" i="1"/>
  <c r="CF231" i="1"/>
  <c r="CF234" i="1"/>
  <c r="J242" i="1"/>
  <c r="J243" i="1"/>
  <c r="C263" i="1"/>
  <c r="BF279" i="1"/>
  <c r="BK279" i="1" s="1"/>
  <c r="L289" i="1"/>
  <c r="AE303" i="1"/>
  <c r="L367" i="1"/>
  <c r="AM303" i="1"/>
  <c r="BG323" i="1"/>
  <c r="J321" i="1"/>
  <c r="J323" i="1"/>
  <c r="L444" i="1"/>
  <c r="BI446" i="1"/>
  <c r="L446" i="1"/>
  <c r="CD52" i="1"/>
  <c r="BN52" i="1"/>
  <c r="H45" i="1"/>
  <c r="I174" i="1"/>
  <c r="I181" i="1"/>
  <c r="I190" i="1"/>
  <c r="I182" i="1"/>
  <c r="I179" i="1"/>
  <c r="I183" i="1"/>
  <c r="I257" i="1"/>
  <c r="I256" i="1"/>
  <c r="I255" i="1"/>
  <c r="D133" i="1"/>
  <c r="D131" i="1"/>
  <c r="J146" i="1"/>
  <c r="J140" i="1"/>
  <c r="J138" i="1"/>
  <c r="J135" i="1"/>
  <c r="J149" i="1"/>
  <c r="J147" i="1"/>
  <c r="J144" i="1"/>
  <c r="J141" i="1"/>
  <c r="D134" i="1"/>
  <c r="D130" i="1"/>
  <c r="J133" i="1"/>
  <c r="J131" i="1"/>
  <c r="BG147" i="1"/>
  <c r="BK212" i="1"/>
  <c r="BF213" i="1"/>
  <c r="I211" i="1"/>
  <c r="BF207" i="1"/>
  <c r="BK206" i="1"/>
  <c r="H206" i="1" s="1"/>
  <c r="S206" i="1"/>
  <c r="I205" i="1"/>
  <c r="BK231" i="1"/>
  <c r="BF232" i="1"/>
  <c r="I232" i="1"/>
  <c r="H280" i="1"/>
  <c r="BV278" i="1"/>
  <c r="BV275" i="1"/>
  <c r="BV272" i="1"/>
  <c r="BX269" i="1"/>
  <c r="B267" i="1"/>
  <c r="BP278" i="1"/>
  <c r="BZ275" i="1"/>
  <c r="BP272" i="1"/>
  <c r="CB269" i="1"/>
  <c r="B264" i="1"/>
  <c r="BR278" i="1"/>
  <c r="CB275" i="1"/>
  <c r="BR272" i="1"/>
  <c r="CD269" i="1"/>
  <c r="B265" i="1"/>
  <c r="BT278" i="1"/>
  <c r="CD275" i="1"/>
  <c r="BT272" i="1"/>
  <c r="CF269" i="1"/>
  <c r="BN269" i="1"/>
  <c r="B266" i="1"/>
  <c r="CB278" i="1"/>
  <c r="BR275" i="1"/>
  <c r="CB272" i="1"/>
  <c r="BT269" i="1"/>
  <c r="H265" i="1"/>
  <c r="H264" i="1"/>
  <c r="B261" i="1"/>
  <c r="BG320" i="1"/>
  <c r="J318" i="1"/>
  <c r="BK319" i="1"/>
  <c r="H319" i="1" s="1"/>
  <c r="J320" i="1"/>
  <c r="L389" i="1"/>
  <c r="L386" i="1"/>
  <c r="L383" i="1"/>
  <c r="F376" i="1"/>
  <c r="F372" i="1"/>
  <c r="L378" i="1"/>
  <c r="L374" i="1"/>
  <c r="L391" i="1"/>
  <c r="L390" i="1"/>
  <c r="L387" i="1"/>
  <c r="L384" i="1"/>
  <c r="L381" i="1"/>
  <c r="F377" i="1"/>
  <c r="L376" i="1"/>
  <c r="L372" i="1"/>
  <c r="L373" i="1"/>
  <c r="L382" i="1"/>
  <c r="L377" i="1"/>
  <c r="F373" i="1"/>
  <c r="F371" i="1"/>
  <c r="BF386" i="1"/>
  <c r="I386" i="1"/>
  <c r="I385" i="1"/>
  <c r="H434" i="1"/>
  <c r="BV432" i="1"/>
  <c r="BV429" i="1"/>
  <c r="BV426" i="1"/>
  <c r="BX423" i="1"/>
  <c r="B421" i="1"/>
  <c r="BX432" i="1"/>
  <c r="BX429" i="1"/>
  <c r="BX426" i="1"/>
  <c r="BZ423" i="1"/>
  <c r="H419" i="1"/>
  <c r="H417" i="1"/>
  <c r="BZ432" i="1"/>
  <c r="BZ429" i="1"/>
  <c r="BZ426" i="1"/>
  <c r="CB423" i="1"/>
  <c r="B418" i="1"/>
  <c r="H435" i="1"/>
  <c r="CF432" i="1"/>
  <c r="BP432" i="1"/>
  <c r="CF429" i="1"/>
  <c r="BP429" i="1"/>
  <c r="CF426" i="1"/>
  <c r="BP426" i="1"/>
  <c r="BR423" i="1"/>
  <c r="H421" i="1"/>
  <c r="CB432" i="1"/>
  <c r="BT423" i="1"/>
  <c r="B420" i="1"/>
  <c r="B417" i="1"/>
  <c r="CD432" i="1"/>
  <c r="BN426" i="1"/>
  <c r="BV423" i="1"/>
  <c r="B419" i="1"/>
  <c r="BR426" i="1"/>
  <c r="CD423" i="1"/>
  <c r="H416" i="1"/>
  <c r="BN432" i="1"/>
  <c r="BT429" i="1"/>
  <c r="CD426" i="1"/>
  <c r="CB454" i="1"/>
  <c r="CB451" i="1"/>
  <c r="CB448" i="1"/>
  <c r="CD445" i="1"/>
  <c r="BN445" i="1"/>
  <c r="H442" i="1"/>
  <c r="H438" i="1"/>
  <c r="CD454" i="1"/>
  <c r="BN454" i="1"/>
  <c r="CD451" i="1"/>
  <c r="BN451" i="1"/>
  <c r="CD448" i="1"/>
  <c r="BN448" i="1"/>
  <c r="CF445" i="1"/>
  <c r="BP445" i="1"/>
  <c r="B441" i="1"/>
  <c r="B439" i="1"/>
  <c r="H457" i="1"/>
  <c r="CF454" i="1"/>
  <c r="BP454" i="1"/>
  <c r="CF451" i="1"/>
  <c r="BP451" i="1"/>
  <c r="CF448" i="1"/>
  <c r="BP448" i="1"/>
  <c r="H446" i="1"/>
  <c r="BR445" i="1"/>
  <c r="H443" i="1"/>
  <c r="H456" i="1"/>
  <c r="BV454" i="1"/>
  <c r="BV451" i="1"/>
  <c r="BV448" i="1"/>
  <c r="H447" i="1"/>
  <c r="BX445" i="1"/>
  <c r="B443" i="1"/>
  <c r="BT451" i="1"/>
  <c r="BZ448" i="1"/>
  <c r="H440" i="1"/>
  <c r="BR454" i="1"/>
  <c r="BX451" i="1"/>
  <c r="H449" i="1"/>
  <c r="BT454" i="1"/>
  <c r="BZ451" i="1"/>
  <c r="B442" i="1"/>
  <c r="B438" i="1"/>
  <c r="BR448" i="1"/>
  <c r="BZ445" i="1"/>
  <c r="B440" i="1"/>
  <c r="H439" i="1"/>
  <c r="B437" i="1"/>
  <c r="L57" i="1"/>
  <c r="BT99" i="1"/>
  <c r="BX225" i="1"/>
  <c r="K231" i="1"/>
  <c r="I262" i="1"/>
  <c r="C266" i="1"/>
  <c r="L42" i="1"/>
  <c r="B44" i="1"/>
  <c r="F47" i="1"/>
  <c r="L55" i="1"/>
  <c r="B106" i="1"/>
  <c r="C151" i="1"/>
  <c r="H195" i="1"/>
  <c r="D217" i="1"/>
  <c r="B238" i="1"/>
  <c r="J458" i="1"/>
  <c r="BV55" i="1"/>
  <c r="J66" i="1"/>
  <c r="J67" i="1"/>
  <c r="BF69" i="1"/>
  <c r="J78" i="1"/>
  <c r="J83" i="1"/>
  <c r="K86" i="1"/>
  <c r="H90" i="1"/>
  <c r="L92" i="1"/>
  <c r="CD93" i="1"/>
  <c r="BR96" i="1"/>
  <c r="I102" i="1"/>
  <c r="CD102" i="1"/>
  <c r="I105" i="1"/>
  <c r="BZ118" i="1"/>
  <c r="BT121" i="1"/>
  <c r="AG127" i="1"/>
  <c r="BK160" i="1"/>
  <c r="L167" i="1"/>
  <c r="C174" i="1"/>
  <c r="H196" i="1"/>
  <c r="BZ206" i="1"/>
  <c r="K215" i="1"/>
  <c r="D218" i="1"/>
  <c r="J220" i="1"/>
  <c r="B223" i="1"/>
  <c r="H228" i="1"/>
  <c r="CF228" i="1"/>
  <c r="BX231" i="1"/>
  <c r="BX234" i="1"/>
  <c r="J246" i="1"/>
  <c r="I265" i="1"/>
  <c r="C267" i="1"/>
  <c r="I275" i="1"/>
  <c r="J278" i="1"/>
  <c r="I303" i="1"/>
  <c r="E330" i="1"/>
  <c r="BF345" i="1"/>
  <c r="K347" i="1"/>
  <c r="F354" i="1"/>
  <c r="I446" i="1"/>
  <c r="L448" i="1"/>
  <c r="BK454" i="1"/>
  <c r="H453" i="1"/>
  <c r="H302" i="1"/>
  <c r="BV300" i="1"/>
  <c r="H299" i="1"/>
  <c r="BV297" i="1"/>
  <c r="CB300" i="1"/>
  <c r="CB297" i="1"/>
  <c r="CB294" i="1"/>
  <c r="CD291" i="1"/>
  <c r="BN291" i="1"/>
  <c r="H288" i="1"/>
  <c r="H284" i="1"/>
  <c r="BT366" i="1"/>
  <c r="BT363" i="1"/>
  <c r="BT360" i="1"/>
  <c r="BV357" i="1"/>
  <c r="H356" i="1"/>
  <c r="H352" i="1"/>
  <c r="H368" i="1"/>
  <c r="BV366" i="1"/>
  <c r="BV363" i="1"/>
  <c r="BV360" i="1"/>
  <c r="BX357" i="1"/>
  <c r="B355" i="1"/>
  <c r="BX366" i="1"/>
  <c r="BX363" i="1"/>
  <c r="BX360" i="1"/>
  <c r="BZ357" i="1"/>
  <c r="H353" i="1"/>
  <c r="H351" i="1"/>
  <c r="CD366" i="1"/>
  <c r="BN366" i="1"/>
  <c r="CD363" i="1"/>
  <c r="BN363" i="1"/>
  <c r="CD360" i="1"/>
  <c r="BN360" i="1"/>
  <c r="CF357" i="1"/>
  <c r="BP357" i="1"/>
  <c r="H357" i="1"/>
  <c r="B353" i="1"/>
  <c r="B351" i="1"/>
  <c r="BZ388" i="1"/>
  <c r="BZ385" i="1"/>
  <c r="BZ382" i="1"/>
  <c r="CB379" i="1"/>
  <c r="B374" i="1"/>
  <c r="CB388" i="1"/>
  <c r="CB385" i="1"/>
  <c r="CB382" i="1"/>
  <c r="CD379" i="1"/>
  <c r="BN379" i="1"/>
  <c r="H376" i="1"/>
  <c r="H372" i="1"/>
  <c r="CD388" i="1"/>
  <c r="BN388" i="1"/>
  <c r="CD385" i="1"/>
  <c r="BN385" i="1"/>
  <c r="CD382" i="1"/>
  <c r="BN382" i="1"/>
  <c r="CF379" i="1"/>
  <c r="BP379" i="1"/>
  <c r="B375" i="1"/>
  <c r="B373" i="1"/>
  <c r="BT388" i="1"/>
  <c r="BT385" i="1"/>
  <c r="BT382" i="1"/>
  <c r="BV379" i="1"/>
  <c r="H374" i="1"/>
  <c r="I407" i="1"/>
  <c r="BF408" i="1"/>
  <c r="I408" i="1"/>
  <c r="BK401" i="1"/>
  <c r="H400" i="1" s="1"/>
  <c r="BG402" i="1"/>
  <c r="C440" i="1"/>
  <c r="I442" i="1"/>
  <c r="I438" i="1"/>
  <c r="I445" i="1"/>
  <c r="C441" i="1"/>
  <c r="C439" i="1"/>
  <c r="I444" i="1"/>
  <c r="I440" i="1"/>
  <c r="F63" i="1"/>
  <c r="F107" i="1"/>
  <c r="F64" i="1"/>
  <c r="F68" i="1"/>
  <c r="L75" i="1"/>
  <c r="L78" i="1"/>
  <c r="J86" i="1"/>
  <c r="J90" i="1"/>
  <c r="F109" i="1"/>
  <c r="F111" i="1"/>
  <c r="K113" i="1"/>
  <c r="L115" i="1"/>
  <c r="K118" i="1"/>
  <c r="K121" i="1"/>
  <c r="H130" i="1"/>
  <c r="C132" i="1"/>
  <c r="H134" i="1"/>
  <c r="BN137" i="1"/>
  <c r="CD137" i="1"/>
  <c r="CB140" i="1"/>
  <c r="CB143" i="1"/>
  <c r="K152" i="1"/>
  <c r="D153" i="1"/>
  <c r="D155" i="1"/>
  <c r="K156" i="1"/>
  <c r="H175" i="1"/>
  <c r="H177" i="1"/>
  <c r="L179" i="1"/>
  <c r="BZ181" i="1"/>
  <c r="L182" i="1"/>
  <c r="BX184" i="1"/>
  <c r="L187" i="1"/>
  <c r="BX187" i="1"/>
  <c r="L190" i="1"/>
  <c r="BK209" i="1"/>
  <c r="E219" i="1"/>
  <c r="E221" i="1"/>
  <c r="K225" i="1"/>
  <c r="I235" i="1"/>
  <c r="BF235" i="1"/>
  <c r="K242" i="1"/>
  <c r="K246" i="1"/>
  <c r="Y259" i="1"/>
  <c r="E267" i="1"/>
  <c r="BK272" i="1"/>
  <c r="J284" i="1"/>
  <c r="D289" i="1"/>
  <c r="I310" i="1"/>
  <c r="BK313" i="1"/>
  <c r="H314" i="1"/>
  <c r="I329" i="1"/>
  <c r="C330" i="1"/>
  <c r="J372" i="1"/>
  <c r="J376" i="1"/>
  <c r="Y391" i="1"/>
  <c r="I324" i="1"/>
  <c r="I321" i="1"/>
  <c r="I318" i="1"/>
  <c r="I315" i="1"/>
  <c r="C311" i="1"/>
  <c r="C308" i="1"/>
  <c r="I325" i="1"/>
  <c r="I322" i="1"/>
  <c r="I319" i="1"/>
  <c r="I316" i="1"/>
  <c r="I314" i="1"/>
  <c r="I311" i="1"/>
  <c r="BK366" i="1"/>
  <c r="BF367" i="1"/>
  <c r="BK367" i="1" s="1"/>
  <c r="I367" i="1"/>
  <c r="BF361" i="1"/>
  <c r="I361" i="1"/>
  <c r="BK360" i="1"/>
  <c r="H360" i="1" s="1"/>
  <c r="H359" i="1"/>
  <c r="J390" i="1"/>
  <c r="J387" i="1"/>
  <c r="J384" i="1"/>
  <c r="J381" i="1"/>
  <c r="D377" i="1"/>
  <c r="J375" i="1"/>
  <c r="J373" i="1"/>
  <c r="D374" i="1"/>
  <c r="J388" i="1"/>
  <c r="J385" i="1"/>
  <c r="J382" i="1"/>
  <c r="J380" i="1"/>
  <c r="J377" i="1"/>
  <c r="J104" i="1"/>
  <c r="K251" i="1"/>
  <c r="K257" i="1"/>
  <c r="K258" i="1"/>
  <c r="K268" i="1"/>
  <c r="K273" i="1"/>
  <c r="K279" i="1"/>
  <c r="L445" i="1"/>
  <c r="K278" i="1"/>
  <c r="K275" i="1"/>
  <c r="K272" i="1"/>
  <c r="K270" i="1"/>
  <c r="K267" i="1"/>
  <c r="K297" i="1"/>
  <c r="K296" i="1"/>
  <c r="AJ325" i="1"/>
  <c r="AM325" i="1" s="1"/>
  <c r="AH325" i="1"/>
  <c r="AE325" i="1"/>
  <c r="J366" i="1"/>
  <c r="J367" i="1"/>
  <c r="E396" i="1"/>
  <c r="K398" i="1"/>
  <c r="K394" i="1"/>
  <c r="K401" i="1"/>
  <c r="E397" i="1"/>
  <c r="E395" i="1"/>
  <c r="K413" i="1"/>
  <c r="K400" i="1"/>
  <c r="K396" i="1"/>
  <c r="I422" i="1"/>
  <c r="I418" i="1"/>
  <c r="I434" i="1"/>
  <c r="I431" i="1"/>
  <c r="I428" i="1"/>
  <c r="I425" i="1"/>
  <c r="C421" i="1"/>
  <c r="I419" i="1"/>
  <c r="I417" i="1"/>
  <c r="I423" i="1"/>
  <c r="C419" i="1"/>
  <c r="C417" i="1"/>
  <c r="L126" i="1"/>
  <c r="BK316" i="1"/>
  <c r="S316" i="1" s="1"/>
  <c r="J303" i="1"/>
  <c r="J301" i="1"/>
  <c r="J298" i="1"/>
  <c r="J295" i="1"/>
  <c r="J287" i="1"/>
  <c r="J285" i="1"/>
  <c r="L322" i="1"/>
  <c r="L319" i="1"/>
  <c r="L316" i="1"/>
  <c r="L314" i="1"/>
  <c r="L311" i="1"/>
  <c r="L312" i="1"/>
  <c r="L308" i="1"/>
  <c r="F308" i="1"/>
  <c r="I332" i="1"/>
  <c r="I328" i="1"/>
  <c r="I335" i="1"/>
  <c r="I347" i="1"/>
  <c r="I344" i="1"/>
  <c r="I341" i="1"/>
  <c r="I338" i="1"/>
  <c r="I336" i="1"/>
  <c r="I333" i="1"/>
  <c r="I346" i="1"/>
  <c r="I343" i="1"/>
  <c r="I340" i="1"/>
  <c r="I337" i="1"/>
  <c r="C333" i="1"/>
  <c r="J398" i="1"/>
  <c r="J394" i="1"/>
  <c r="J401" i="1"/>
  <c r="D397" i="1"/>
  <c r="D395" i="1"/>
  <c r="J410" i="1"/>
  <c r="J407" i="1"/>
  <c r="J404" i="1"/>
  <c r="J402" i="1"/>
  <c r="J399" i="1"/>
  <c r="J412" i="1"/>
  <c r="J409" i="1"/>
  <c r="J406" i="1"/>
  <c r="J403" i="1"/>
  <c r="D399" i="1"/>
  <c r="I410" i="1"/>
  <c r="BK410" i="1"/>
  <c r="H411" i="1" s="1"/>
  <c r="BF411" i="1"/>
  <c r="BK411" i="1" s="1"/>
  <c r="I411" i="1"/>
  <c r="I146" i="1"/>
  <c r="L192" i="1"/>
  <c r="K281" i="1"/>
  <c r="BK298" i="1"/>
  <c r="I317" i="1"/>
  <c r="BK341" i="1"/>
  <c r="BK335" i="1"/>
  <c r="Y369" i="1"/>
  <c r="K411" i="1"/>
  <c r="I435" i="1"/>
  <c r="K454" i="1"/>
  <c r="K306" i="1"/>
  <c r="D307" i="1"/>
  <c r="D309" i="1"/>
  <c r="H329" i="1"/>
  <c r="H331" i="1"/>
  <c r="BZ335" i="1"/>
  <c r="L336" i="1"/>
  <c r="L338" i="1"/>
  <c r="BX338" i="1"/>
  <c r="BX341" i="1"/>
  <c r="L344" i="1"/>
  <c r="I350" i="1"/>
  <c r="I354" i="1"/>
  <c r="BK363" i="1"/>
  <c r="E373" i="1"/>
  <c r="E375" i="1"/>
  <c r="K379" i="1"/>
  <c r="I389" i="1"/>
  <c r="BF389" i="1"/>
  <c r="F394" i="1"/>
  <c r="I395" i="1"/>
  <c r="B396" i="1"/>
  <c r="F398" i="1"/>
  <c r="CB401" i="1"/>
  <c r="BZ404" i="1"/>
  <c r="L405" i="1"/>
  <c r="BZ407" i="1"/>
  <c r="L408" i="1"/>
  <c r="BZ410" i="1"/>
  <c r="J416" i="1"/>
  <c r="J420" i="1"/>
  <c r="F439" i="1"/>
  <c r="F441" i="1"/>
  <c r="K443" i="1"/>
  <c r="K446" i="1"/>
  <c r="K448" i="1"/>
  <c r="K451" i="1"/>
  <c r="C355" i="1"/>
  <c r="I359" i="1"/>
  <c r="I362" i="1"/>
  <c r="I365" i="1"/>
  <c r="K373" i="1"/>
  <c r="K375" i="1"/>
  <c r="H396" i="1"/>
  <c r="BV401" i="1"/>
  <c r="BT404" i="1"/>
  <c r="BT407" i="1"/>
  <c r="BT410" i="1"/>
  <c r="D421" i="1"/>
  <c r="J425" i="1"/>
  <c r="J428" i="1"/>
  <c r="J431" i="1"/>
  <c r="J434" i="1"/>
  <c r="F333" i="1"/>
  <c r="L337" i="1"/>
  <c r="L346" i="1"/>
  <c r="I364" i="1"/>
  <c r="K374" i="1"/>
  <c r="K378" i="1"/>
  <c r="H399" i="1"/>
  <c r="BR401" i="1"/>
  <c r="BP404" i="1"/>
  <c r="CF404" i="1"/>
  <c r="BP407" i="1"/>
  <c r="CF407" i="1"/>
  <c r="BP410" i="1"/>
  <c r="CF410" i="1"/>
  <c r="D416" i="1"/>
  <c r="D420" i="1"/>
  <c r="J427" i="1"/>
  <c r="J430" i="1"/>
  <c r="J433" i="1"/>
  <c r="BA316" i="1"/>
  <c r="H317" i="1"/>
  <c r="H315" i="1"/>
  <c r="S272" i="1"/>
  <c r="BA272" i="1"/>
  <c r="H97" i="1"/>
  <c r="S121" i="1"/>
  <c r="AJ457" i="1"/>
  <c r="AM457" i="1" s="1"/>
  <c r="H341" i="1"/>
  <c r="H342" i="1"/>
  <c r="H340" i="1"/>
  <c r="BA454" i="1"/>
  <c r="AS193" i="1"/>
  <c r="AQ193" i="1"/>
  <c r="H207" i="1"/>
  <c r="BA206" i="1"/>
  <c r="H120" i="1"/>
  <c r="H136" i="1"/>
  <c r="H138" i="1"/>
  <c r="BA137" i="1"/>
  <c r="AJ127" i="1"/>
  <c r="AH127" i="1" s="1"/>
  <c r="AE259" i="1"/>
  <c r="H312" i="1"/>
  <c r="BA382" i="1"/>
  <c r="S448" i="1"/>
  <c r="H290" i="1"/>
  <c r="S291" i="1"/>
  <c r="H291" i="1"/>
  <c r="BA291" i="1"/>
  <c r="S74" i="1"/>
  <c r="S115" i="1"/>
  <c r="BA115" i="1"/>
  <c r="H114" i="1"/>
  <c r="S360" i="1"/>
  <c r="BA360" i="1"/>
  <c r="H361" i="1"/>
  <c r="BA212" i="1"/>
  <c r="AE413" i="1"/>
  <c r="H210" i="1"/>
  <c r="H401" i="1"/>
  <c r="S159" i="1"/>
  <c r="BA159" i="1"/>
  <c r="H158" i="1"/>
  <c r="H160" i="1"/>
  <c r="H159" i="1"/>
  <c r="H96" i="1"/>
  <c r="H318" i="1"/>
  <c r="BA451" i="1"/>
  <c r="H230" i="1"/>
  <c r="H366" i="1"/>
  <c r="H367" i="1"/>
  <c r="BA366" i="1"/>
  <c r="AP303" i="1"/>
  <c r="AN303" i="1" s="1"/>
  <c r="S250" i="1"/>
  <c r="BA300" i="1"/>
  <c r="S300" i="1"/>
  <c r="H300" i="1"/>
  <c r="H301" i="1"/>
  <c r="H272" i="1"/>
  <c r="H451" i="1"/>
  <c r="H275" i="1"/>
  <c r="AH413" i="1"/>
  <c r="AM259" i="1"/>
  <c r="AK259" i="1"/>
  <c r="AK369" i="1"/>
  <c r="AS413" i="1"/>
  <c r="AQ413" i="1"/>
  <c r="AK413" i="1"/>
  <c r="AS369" i="1"/>
  <c r="AQ369" i="1" s="1"/>
  <c r="H444" i="1"/>
  <c r="AG61" i="1"/>
  <c r="AH369" i="1"/>
  <c r="AE369" i="1"/>
  <c r="S212" i="1"/>
  <c r="AE281" i="1"/>
  <c r="H336" i="1"/>
  <c r="S231" i="1"/>
  <c r="BA335" i="1"/>
  <c r="BA313" i="1"/>
  <c r="BA121" i="1"/>
  <c r="H121" i="1"/>
  <c r="AK193" i="1"/>
  <c r="BA319" i="1"/>
  <c r="H212" i="1"/>
  <c r="AW369" i="1"/>
  <c r="BA350" i="1" s="1"/>
  <c r="S335" i="1"/>
  <c r="H410" i="1"/>
  <c r="H409" i="1"/>
  <c r="C24" i="1"/>
  <c r="H248" i="1"/>
  <c r="A4" i="1"/>
  <c r="J20" i="1"/>
  <c r="F21" i="1"/>
  <c r="D22" i="1"/>
  <c r="D23" i="1"/>
  <c r="D40" i="1"/>
  <c r="J59" i="1"/>
  <c r="C88" i="1"/>
  <c r="L95" i="1"/>
  <c r="K101" i="1"/>
  <c r="L103" i="1"/>
  <c r="K104" i="1"/>
  <c r="J105" i="1"/>
  <c r="L105" i="1"/>
  <c r="J121" i="1"/>
  <c r="J139" i="1"/>
  <c r="CF146" i="1"/>
  <c r="BV146" i="1"/>
  <c r="BN146" i="1"/>
  <c r="BX143" i="1"/>
  <c r="BP143" i="1"/>
  <c r="BZ140" i="1"/>
  <c r="BR140" i="1"/>
  <c r="CF137" i="1"/>
  <c r="BV137" i="1"/>
  <c r="B134" i="1"/>
  <c r="H131" i="1"/>
  <c r="CB146" i="1"/>
  <c r="H149" i="1"/>
  <c r="H148" i="1"/>
  <c r="BZ146" i="1"/>
  <c r="BR146" i="1"/>
  <c r="CD143" i="1"/>
  <c r="BT143" i="1"/>
  <c r="CF140" i="1"/>
  <c r="BV140" i="1"/>
  <c r="BN140" i="1"/>
  <c r="BZ137" i="1"/>
  <c r="BR137" i="1"/>
  <c r="H135" i="1"/>
  <c r="B133" i="1"/>
  <c r="H132" i="1"/>
  <c r="BX146" i="1"/>
  <c r="BP146" i="1"/>
  <c r="BZ143" i="1"/>
  <c r="BR143" i="1"/>
  <c r="BK140" i="1"/>
  <c r="S140" i="1" s="1"/>
  <c r="K160" i="1"/>
  <c r="BF169" i="1"/>
  <c r="BK168" i="1"/>
  <c r="BA168" i="1" s="1"/>
  <c r="I169" i="1"/>
  <c r="BK165" i="1"/>
  <c r="J180" i="1"/>
  <c r="J182" i="1"/>
  <c r="J181" i="1"/>
  <c r="BG182" i="1"/>
  <c r="H246" i="1"/>
  <c r="AD39" i="1"/>
  <c r="AG39" i="1" s="1"/>
  <c r="J55" i="1"/>
  <c r="L80" i="1"/>
  <c r="I90" i="1"/>
  <c r="I91" i="1"/>
  <c r="I96" i="1"/>
  <c r="L101" i="1"/>
  <c r="L123" i="1"/>
  <c r="L124" i="1"/>
  <c r="BH185" i="1"/>
  <c r="BK184" i="1"/>
  <c r="H183" i="1" s="1"/>
  <c r="J30" i="1"/>
  <c r="J31" i="1"/>
  <c r="J19" i="1"/>
  <c r="D21" i="1"/>
  <c r="J21" i="1"/>
  <c r="D25" i="1"/>
  <c r="L36" i="1"/>
  <c r="J39" i="1"/>
  <c r="F88" i="1"/>
  <c r="E89" i="1"/>
  <c r="J91" i="1"/>
  <c r="K93" i="1"/>
  <c r="J94" i="1"/>
  <c r="J96" i="1"/>
  <c r="J120" i="1"/>
  <c r="E154" i="1"/>
  <c r="AG171" i="1"/>
  <c r="L188" i="1"/>
  <c r="L178" i="1"/>
  <c r="F177" i="1"/>
  <c r="L176" i="1"/>
  <c r="F175" i="1"/>
  <c r="F174" i="1"/>
  <c r="L193" i="1"/>
  <c r="L177" i="1"/>
  <c r="L175" i="1"/>
  <c r="L191" i="1"/>
  <c r="L186" i="1"/>
  <c r="L180" i="1"/>
  <c r="F178" i="1"/>
  <c r="F176" i="1"/>
  <c r="C23" i="1"/>
  <c r="K72" i="1"/>
  <c r="K158" i="1"/>
  <c r="K169" i="1"/>
  <c r="K165" i="1"/>
  <c r="K161" i="1"/>
  <c r="K157" i="1"/>
  <c r="E156" i="1"/>
  <c r="K155" i="1"/>
  <c r="K153" i="1"/>
  <c r="E153" i="1"/>
  <c r="E152" i="1"/>
  <c r="K171" i="1"/>
  <c r="K164" i="1"/>
  <c r="K162" i="1"/>
  <c r="K154" i="1"/>
  <c r="K167" i="1"/>
  <c r="K166" i="1"/>
  <c r="K163" i="1"/>
  <c r="E157" i="1"/>
  <c r="E155" i="1"/>
  <c r="D196" i="1"/>
  <c r="J197" i="1"/>
  <c r="J200" i="1"/>
  <c r="J202" i="1"/>
  <c r="J203" i="1"/>
  <c r="J215" i="1"/>
  <c r="K205" i="1"/>
  <c r="Y237" i="1"/>
  <c r="AD237" i="1"/>
  <c r="BK234" i="1"/>
  <c r="J232" i="1"/>
  <c r="BG232" i="1"/>
  <c r="BK232" i="1"/>
  <c r="BK225" i="1"/>
  <c r="H225" i="1" s="1"/>
  <c r="BH226" i="1"/>
  <c r="BK226" i="1"/>
  <c r="K226" i="1"/>
  <c r="BK251" i="1"/>
  <c r="BK273" i="1"/>
  <c r="BG270" i="1"/>
  <c r="J269" i="1"/>
  <c r="BK269" i="1"/>
  <c r="I291" i="1"/>
  <c r="BF292" i="1"/>
  <c r="BK292" i="1" s="1"/>
  <c r="I292" i="1"/>
  <c r="I290" i="1"/>
  <c r="BK338" i="1"/>
  <c r="H339" i="1" s="1"/>
  <c r="BF339" i="1"/>
  <c r="BK339" i="1" s="1"/>
  <c r="J413" i="1"/>
  <c r="J400" i="1"/>
  <c r="J396" i="1"/>
  <c r="J405" i="1"/>
  <c r="D398" i="1"/>
  <c r="D394" i="1"/>
  <c r="J408" i="1"/>
  <c r="J411" i="1"/>
  <c r="D396" i="1"/>
  <c r="J395" i="1"/>
  <c r="J397" i="1"/>
  <c r="I406" i="1"/>
  <c r="BK407" i="1"/>
  <c r="BK404" i="1"/>
  <c r="S404" i="1" s="1"/>
  <c r="BG405" i="1"/>
  <c r="BK405" i="1" s="1"/>
  <c r="J152" i="1"/>
  <c r="D154" i="1"/>
  <c r="J156" i="1"/>
  <c r="J158" i="1"/>
  <c r="J160" i="1"/>
  <c r="J168" i="1"/>
  <c r="J170" i="1"/>
  <c r="B174" i="1"/>
  <c r="B175" i="1"/>
  <c r="H176" i="1"/>
  <c r="H178" i="1"/>
  <c r="BP181" i="1"/>
  <c r="BX181" i="1"/>
  <c r="BF182" i="1"/>
  <c r="BK182" i="1"/>
  <c r="BN184" i="1"/>
  <c r="BV184" i="1"/>
  <c r="CF184" i="1"/>
  <c r="BP187" i="1"/>
  <c r="BZ187" i="1"/>
  <c r="K189" i="1"/>
  <c r="BT190" i="1"/>
  <c r="CD190" i="1"/>
  <c r="H192" i="1"/>
  <c r="J199" i="1"/>
  <c r="D200" i="1"/>
  <c r="K200" i="1"/>
  <c r="K202" i="1"/>
  <c r="I204" i="1"/>
  <c r="BR206" i="1"/>
  <c r="I209" i="1"/>
  <c r="I210" i="1"/>
  <c r="I215" i="1"/>
  <c r="D198" i="1"/>
  <c r="BI229" i="1"/>
  <c r="BK229" i="1" s="1"/>
  <c r="L228" i="1"/>
  <c r="F221" i="1"/>
  <c r="L219" i="1"/>
  <c r="L234" i="1"/>
  <c r="L226" i="1"/>
  <c r="L225" i="1"/>
  <c r="L221" i="1"/>
  <c r="F220" i="1"/>
  <c r="L223" i="1"/>
  <c r="I259" i="1"/>
  <c r="I249" i="1"/>
  <c r="C245" i="1"/>
  <c r="C243" i="1"/>
  <c r="I241" i="1"/>
  <c r="I250" i="1"/>
  <c r="I245" i="1"/>
  <c r="I243" i="1"/>
  <c r="C242" i="1"/>
  <c r="I240" i="1"/>
  <c r="I258" i="1"/>
  <c r="I251" i="1"/>
  <c r="C244" i="1"/>
  <c r="I242" i="1"/>
  <c r="C240" i="1"/>
  <c r="H243" i="1"/>
  <c r="B241" i="1"/>
  <c r="BX247" i="1"/>
  <c r="H240" i="1"/>
  <c r="BF267" i="1"/>
  <c r="L353" i="1"/>
  <c r="L356" i="1"/>
  <c r="L351" i="1"/>
  <c r="K235" i="1"/>
  <c r="K234" i="1"/>
  <c r="BK278" i="1"/>
  <c r="S278" i="1"/>
  <c r="BF314" i="1"/>
  <c r="I313" i="1"/>
  <c r="I312" i="1"/>
  <c r="J347" i="1"/>
  <c r="J334" i="1"/>
  <c r="D332" i="1"/>
  <c r="J331" i="1"/>
  <c r="J330" i="1"/>
  <c r="J339" i="1"/>
  <c r="J338" i="1"/>
  <c r="D333" i="1"/>
  <c r="D330" i="1"/>
  <c r="J337" i="1"/>
  <c r="D329" i="1"/>
  <c r="D328" i="1"/>
  <c r="J346" i="1"/>
  <c r="J336" i="1"/>
  <c r="J335" i="1"/>
  <c r="J333" i="1"/>
  <c r="J332" i="1"/>
  <c r="D331" i="1"/>
  <c r="J329" i="1"/>
  <c r="BA357" i="1"/>
  <c r="S357" i="1"/>
  <c r="D157" i="1"/>
  <c r="J166" i="1"/>
  <c r="J167" i="1"/>
  <c r="L170" i="1"/>
  <c r="J159" i="1"/>
  <c r="H179" i="1"/>
  <c r="BT181" i="1"/>
  <c r="CD181" i="1"/>
  <c r="BR184" i="1"/>
  <c r="CB184" i="1"/>
  <c r="BT187" i="1"/>
  <c r="CD187" i="1"/>
  <c r="BP190" i="1"/>
  <c r="BZ190" i="1"/>
  <c r="H193" i="1"/>
  <c r="J198" i="1"/>
  <c r="D199" i="1"/>
  <c r="D201" i="1"/>
  <c r="J206" i="1"/>
  <c r="J208" i="1"/>
  <c r="L210" i="1"/>
  <c r="BH235" i="1"/>
  <c r="BK235" i="1"/>
  <c r="K259" i="1"/>
  <c r="K256" i="1"/>
  <c r="K250" i="1"/>
  <c r="K245" i="1"/>
  <c r="K243" i="1"/>
  <c r="E242" i="1"/>
  <c r="K240" i="1"/>
  <c r="E240" i="1"/>
  <c r="K255" i="1"/>
  <c r="K254" i="1"/>
  <c r="K252" i="1"/>
  <c r="K248" i="1"/>
  <c r="E244" i="1"/>
  <c r="K244" i="1"/>
  <c r="E241" i="1"/>
  <c r="BK270" i="1"/>
  <c r="K280" i="1"/>
  <c r="K277" i="1"/>
  <c r="K269" i="1"/>
  <c r="E263" i="1"/>
  <c r="K262" i="1"/>
  <c r="K276" i="1"/>
  <c r="K271" i="1"/>
  <c r="K266" i="1"/>
  <c r="E265" i="1"/>
  <c r="E264" i="1"/>
  <c r="E262" i="1"/>
  <c r="K274" i="1"/>
  <c r="E266" i="1"/>
  <c r="K263" i="1"/>
  <c r="J300" i="1"/>
  <c r="BH320" i="1"/>
  <c r="BK320" i="1" s="1"/>
  <c r="K318" i="1"/>
  <c r="K320" i="1"/>
  <c r="K319" i="1"/>
  <c r="I231" i="1"/>
  <c r="L259" i="1"/>
  <c r="L255" i="1"/>
  <c r="J310" i="1"/>
  <c r="D310" i="1"/>
  <c r="F307" i="1"/>
  <c r="L318" i="1"/>
  <c r="L313" i="1"/>
  <c r="F309" i="1"/>
  <c r="H347" i="1"/>
  <c r="CD344" i="1"/>
  <c r="BT344" i="1"/>
  <c r="CB341" i="1"/>
  <c r="BR341" i="1"/>
  <c r="CF338" i="1"/>
  <c r="BV338" i="1"/>
  <c r="BN338" i="1"/>
  <c r="CF335" i="1"/>
  <c r="BV335" i="1"/>
  <c r="BN335" i="1"/>
  <c r="H333" i="1"/>
  <c r="B330" i="1"/>
  <c r="H328" i="1"/>
  <c r="B328" i="1"/>
  <c r="BR366" i="1"/>
  <c r="BZ363" i="1"/>
  <c r="BR360" i="1"/>
  <c r="CB357" i="1"/>
  <c r="H355" i="1"/>
  <c r="H354" i="1"/>
  <c r="B352" i="1"/>
  <c r="CB366" i="1"/>
  <c r="CB363" i="1"/>
  <c r="CB360" i="1"/>
  <c r="BT357" i="1"/>
  <c r="BK388" i="1"/>
  <c r="S388" i="1"/>
  <c r="BG389" i="1"/>
  <c r="BK389" i="1" s="1"/>
  <c r="K382" i="1"/>
  <c r="BH383" i="1"/>
  <c r="BK383" i="1"/>
  <c r="I430" i="1"/>
  <c r="I429" i="1"/>
  <c r="C420" i="1"/>
  <c r="C418" i="1"/>
  <c r="I421" i="1"/>
  <c r="I420" i="1"/>
  <c r="I416" i="1"/>
  <c r="I426" i="1"/>
  <c r="I427" i="1"/>
  <c r="C416" i="1"/>
  <c r="K237" i="1"/>
  <c r="K230" i="1"/>
  <c r="J299" i="1"/>
  <c r="BZ300" i="1"/>
  <c r="BP300" i="1"/>
  <c r="CD297" i="1"/>
  <c r="BR297" i="1"/>
  <c r="J322" i="1"/>
  <c r="J324" i="1"/>
  <c r="K310" i="1"/>
  <c r="CB322" i="1"/>
  <c r="BT322" i="1"/>
  <c r="CF319" i="1"/>
  <c r="BX319" i="1"/>
  <c r="BP319" i="1"/>
  <c r="CF316" i="1"/>
  <c r="BX316" i="1"/>
  <c r="BP316" i="1"/>
  <c r="CB313" i="1"/>
  <c r="BT313" i="1"/>
  <c r="H306" i="1"/>
  <c r="B333" i="1"/>
  <c r="BX335" i="1"/>
  <c r="BT338" i="1"/>
  <c r="I339" i="1"/>
  <c r="BN341" i="1"/>
  <c r="BZ341" i="1"/>
  <c r="BN344" i="1"/>
  <c r="BZ344" i="1"/>
  <c r="Y347" i="1"/>
  <c r="AD347" i="1"/>
  <c r="H358" i="1"/>
  <c r="BZ360" i="1"/>
  <c r="CF363" i="1"/>
  <c r="BP366" i="1"/>
  <c r="H369" i="1"/>
  <c r="BG367" i="1"/>
  <c r="J365" i="1"/>
  <c r="H403" i="1"/>
  <c r="K233" i="1"/>
  <c r="L252" i="1"/>
  <c r="BT294" i="1"/>
  <c r="CD294" i="1"/>
  <c r="J296" i="1"/>
  <c r="BN297" i="1"/>
  <c r="BZ297" i="1"/>
  <c r="I300" i="1"/>
  <c r="BT300" i="1"/>
  <c r="I301" i="1"/>
  <c r="L320" i="1"/>
  <c r="L324" i="1"/>
  <c r="J325" i="1"/>
  <c r="K325" i="1"/>
  <c r="K324" i="1"/>
  <c r="K323" i="1"/>
  <c r="K322" i="1"/>
  <c r="K315" i="1"/>
  <c r="K311" i="1"/>
  <c r="E311" i="1"/>
  <c r="K309" i="1"/>
  <c r="K308" i="1"/>
  <c r="E308" i="1"/>
  <c r="K307" i="1"/>
  <c r="E307" i="1"/>
  <c r="L315" i="1"/>
  <c r="BP335" i="1"/>
  <c r="CB335" i="1"/>
  <c r="BZ338" i="1"/>
  <c r="BP341" i="1"/>
  <c r="CD341" i="1"/>
  <c r="BP344" i="1"/>
  <c r="CB344" i="1"/>
  <c r="L347" i="1"/>
  <c r="L342" i="1"/>
  <c r="L332" i="1"/>
  <c r="BN357" i="1"/>
  <c r="CF360" i="1"/>
  <c r="BZ366" i="1"/>
  <c r="I368" i="1"/>
  <c r="I363" i="1"/>
  <c r="C353" i="1"/>
  <c r="I369" i="1"/>
  <c r="I360" i="1"/>
  <c r="I357" i="1"/>
  <c r="I355" i="1"/>
  <c r="I353" i="1"/>
  <c r="C352" i="1"/>
  <c r="C350" i="1"/>
  <c r="K359" i="1"/>
  <c r="K350" i="1"/>
  <c r="L407" i="1"/>
  <c r="BI408" i="1"/>
  <c r="BK408" i="1" s="1"/>
  <c r="S432" i="1"/>
  <c r="BA432" i="1"/>
  <c r="BK429" i="1"/>
  <c r="J424" i="1"/>
  <c r="J423" i="1"/>
  <c r="BG424" i="1"/>
  <c r="BK424" i="1"/>
  <c r="AE391" i="1"/>
  <c r="L406" i="1"/>
  <c r="K402" i="1"/>
  <c r="BH402" i="1"/>
  <c r="BK402" i="1"/>
  <c r="L433" i="1"/>
  <c r="L432" i="1"/>
  <c r="BI433" i="1"/>
  <c r="L431" i="1"/>
  <c r="K406" i="1"/>
  <c r="K410" i="1"/>
  <c r="BV445" i="1"/>
  <c r="BX448" i="1"/>
  <c r="BX454" i="1"/>
  <c r="CB445" i="1"/>
  <c r="B372" i="1"/>
  <c r="I372" i="1"/>
  <c r="C373" i="1"/>
  <c r="C374" i="1"/>
  <c r="H375" i="1"/>
  <c r="C376" i="1"/>
  <c r="K376" i="1"/>
  <c r="H377" i="1"/>
  <c r="I378" i="1"/>
  <c r="BT379" i="1"/>
  <c r="K381" i="1"/>
  <c r="BV382" i="1"/>
  <c r="K383" i="1"/>
  <c r="K385" i="1"/>
  <c r="BV385" i="1"/>
  <c r="K386" i="1"/>
  <c r="I388" i="1"/>
  <c r="BV388" i="1"/>
  <c r="K389" i="1"/>
  <c r="H390" i="1"/>
  <c r="I391" i="1"/>
  <c r="K397" i="1"/>
  <c r="BX401" i="1"/>
  <c r="BX404" i="1"/>
  <c r="H406" i="1"/>
  <c r="K407" i="1"/>
  <c r="BR407" i="1"/>
  <c r="CD407" i="1"/>
  <c r="BN410" i="1"/>
  <c r="CB410" i="1"/>
  <c r="K412" i="1"/>
  <c r="K387" i="1"/>
  <c r="S429" i="1"/>
  <c r="BA429" i="1"/>
  <c r="H429" i="1"/>
  <c r="H430" i="1"/>
  <c r="H428" i="1"/>
  <c r="BA404" i="1"/>
  <c r="AW413" i="1"/>
  <c r="BA394" i="1" s="1"/>
  <c r="H405" i="1"/>
  <c r="H404" i="1"/>
  <c r="H270" i="1"/>
  <c r="H165" i="1"/>
  <c r="BK369" i="1"/>
  <c r="H277" i="1"/>
  <c r="BA278" i="1"/>
  <c r="H279" i="1"/>
  <c r="BA407" i="1"/>
  <c r="S407" i="1"/>
  <c r="H407" i="1"/>
  <c r="H408" i="1"/>
  <c r="BA184" i="1"/>
  <c r="H184" i="1"/>
  <c r="S184" i="1"/>
  <c r="H141" i="1"/>
  <c r="BA140" i="1"/>
  <c r="AJ61" i="1"/>
  <c r="AH61" i="1" s="1"/>
  <c r="AE61" i="1"/>
  <c r="H233" i="1"/>
  <c r="BA234" i="1"/>
  <c r="S234" i="1"/>
  <c r="H235" i="1"/>
  <c r="H234" i="1"/>
  <c r="AJ171" i="1"/>
  <c r="AM171" i="1" s="1"/>
  <c r="AK171" i="1" s="1"/>
  <c r="AE171" i="1"/>
  <c r="H389" i="1"/>
  <c r="BA388" i="1"/>
  <c r="H388" i="1"/>
  <c r="S338" i="1"/>
  <c r="BA338" i="1"/>
  <c r="H226" i="1"/>
  <c r="AB237" i="1"/>
  <c r="AG237" i="1"/>
  <c r="AE237" i="1" s="1"/>
  <c r="AM61" i="1"/>
  <c r="BK413" i="1"/>
  <c r="AP457" i="1"/>
  <c r="AP259" i="1"/>
  <c r="H211" i="1"/>
  <c r="H213" i="1"/>
  <c r="H95" i="1"/>
  <c r="S96" i="1"/>
  <c r="H137" i="1"/>
  <c r="S137" i="1"/>
  <c r="H387" i="1"/>
  <c r="BA401" i="1"/>
  <c r="H454" i="1"/>
  <c r="S454" i="1"/>
  <c r="H231" i="1"/>
  <c r="H232" i="1"/>
  <c r="BA231" i="1"/>
  <c r="AW457" i="1"/>
  <c r="H445" i="1"/>
  <c r="BA445" i="1"/>
  <c r="S445" i="1"/>
  <c r="AH391" i="1"/>
  <c r="AM391" i="1"/>
  <c r="H334" i="1"/>
  <c r="H335" i="1"/>
  <c r="S410" i="1"/>
  <c r="BA410" i="1"/>
  <c r="S319" i="1"/>
  <c r="H320" i="1"/>
  <c r="H247" i="1"/>
  <c r="BA247" i="1"/>
  <c r="S247" i="1"/>
  <c r="H278" i="1"/>
  <c r="AM127" i="1"/>
  <c r="S401" i="1"/>
  <c r="H455" i="1"/>
  <c r="S341" i="1"/>
  <c r="BA341" i="1"/>
  <c r="AP325" i="1"/>
  <c r="AK325" i="1"/>
  <c r="S313" i="1"/>
  <c r="H313" i="1"/>
  <c r="H271" i="1"/>
  <c r="H273" i="1"/>
  <c r="H452" i="1"/>
  <c r="S451" i="1"/>
  <c r="S275" i="1"/>
  <c r="BA275" i="1"/>
  <c r="K71" i="1"/>
  <c r="K80" i="1"/>
  <c r="K76" i="1"/>
  <c r="K68" i="1"/>
  <c r="E66" i="1"/>
  <c r="K64" i="1"/>
  <c r="K82" i="1"/>
  <c r="K77" i="1"/>
  <c r="K74" i="1"/>
  <c r="E69" i="1"/>
  <c r="E63" i="1"/>
  <c r="L77" i="1"/>
  <c r="BI78" i="1"/>
  <c r="BK78" i="1" s="1"/>
  <c r="BI72" i="1"/>
  <c r="L71" i="1"/>
  <c r="AD105" i="1"/>
  <c r="Y105" i="1"/>
  <c r="I108" i="1"/>
  <c r="I114" i="1"/>
  <c r="C113" i="1"/>
  <c r="I122" i="1"/>
  <c r="I111" i="1"/>
  <c r="I128" i="1"/>
  <c r="BG125" i="1"/>
  <c r="J124" i="1"/>
  <c r="L138" i="1"/>
  <c r="L129" i="1"/>
  <c r="F129" i="1"/>
  <c r="BK188" i="1"/>
  <c r="K264" i="1"/>
  <c r="E261" i="1"/>
  <c r="E282" i="1"/>
  <c r="K261" i="1"/>
  <c r="J302" i="1"/>
  <c r="D287" i="1"/>
  <c r="D286" i="1"/>
  <c r="J297" i="1"/>
  <c r="J290" i="1"/>
  <c r="J288" i="1"/>
  <c r="D288" i="1"/>
  <c r="J294" i="1"/>
  <c r="J289" i="1"/>
  <c r="D285" i="1"/>
  <c r="D284" i="1"/>
  <c r="J304" i="1"/>
  <c r="CD300" i="1"/>
  <c r="BP297" i="1"/>
  <c r="BZ294" i="1"/>
  <c r="BP294" i="1"/>
  <c r="CB291" i="1"/>
  <c r="BT291" i="1"/>
  <c r="H289" i="1"/>
  <c r="H285" i="1"/>
  <c r="BX300" i="1"/>
  <c r="CF297" i="1"/>
  <c r="BX294" i="1"/>
  <c r="BN294" i="1"/>
  <c r="BZ291" i="1"/>
  <c r="BR291" i="1"/>
  <c r="B287" i="1"/>
  <c r="H286" i="1"/>
  <c r="B286" i="1"/>
  <c r="BT297" i="1"/>
  <c r="CF294" i="1"/>
  <c r="BX291" i="1"/>
  <c r="B289" i="1"/>
  <c r="B288" i="1"/>
  <c r="B304" i="1"/>
  <c r="H303" i="1"/>
  <c r="CF300" i="1"/>
  <c r="BV294" i="1"/>
  <c r="BV291" i="1"/>
  <c r="H283" i="1"/>
  <c r="B283" i="1"/>
  <c r="L293" i="1"/>
  <c r="L295" i="1"/>
  <c r="BI295" i="1"/>
  <c r="I342" i="1"/>
  <c r="I334" i="1"/>
  <c r="I331" i="1"/>
  <c r="I330" i="1"/>
  <c r="C329" i="1"/>
  <c r="C332" i="1"/>
  <c r="C348" i="1"/>
  <c r="I327" i="1"/>
  <c r="L380" i="1"/>
  <c r="BI380" i="1"/>
  <c r="AB391" i="1"/>
  <c r="K51" i="1"/>
  <c r="H249" i="1"/>
  <c r="L131" i="1"/>
  <c r="L148" i="1"/>
  <c r="F150" i="1"/>
  <c r="L144" i="1"/>
  <c r="L136" i="1"/>
  <c r="L130" i="1"/>
  <c r="BK58" i="1"/>
  <c r="I109" i="1"/>
  <c r="C108" i="1"/>
  <c r="C128" i="1"/>
  <c r="I127" i="1"/>
  <c r="C109" i="1"/>
  <c r="C110" i="1"/>
  <c r="J62" i="1"/>
  <c r="D62" i="1"/>
  <c r="D47" i="1"/>
  <c r="J43" i="1"/>
  <c r="J42" i="1"/>
  <c r="J52" i="1"/>
  <c r="J50" i="1"/>
  <c r="D45" i="1"/>
  <c r="D41" i="1"/>
  <c r="BF56" i="1"/>
  <c r="I55" i="1"/>
  <c r="E64" i="1"/>
  <c r="K69" i="1"/>
  <c r="K79" i="1"/>
  <c r="BK80" i="1"/>
  <c r="BK124" i="1"/>
  <c r="BF125" i="1"/>
  <c r="BK125" i="1"/>
  <c r="F134" i="1"/>
  <c r="D135" i="1"/>
  <c r="J148" i="1"/>
  <c r="J132" i="1"/>
  <c r="J145" i="1"/>
  <c r="J142" i="1"/>
  <c r="J136" i="1"/>
  <c r="J134" i="1"/>
  <c r="J130" i="1"/>
  <c r="J150" i="1"/>
  <c r="D150" i="1"/>
  <c r="BT146" i="1"/>
  <c r="CF143" i="1"/>
  <c r="BT140" i="1"/>
  <c r="BX137" i="1"/>
  <c r="H133" i="1"/>
  <c r="B132" i="1"/>
  <c r="H129" i="1"/>
  <c r="BV143" i="1"/>
  <c r="BP140" i="1"/>
  <c r="BT137" i="1"/>
  <c r="B131" i="1"/>
  <c r="B130" i="1"/>
  <c r="B129" i="1"/>
  <c r="BK181" i="1"/>
  <c r="K214" i="1"/>
  <c r="K211" i="1"/>
  <c r="K198" i="1"/>
  <c r="J286" i="1"/>
  <c r="BG361" i="1"/>
  <c r="BK361" i="1"/>
  <c r="J359" i="1"/>
  <c r="J361" i="1"/>
  <c r="BF427" i="1"/>
  <c r="BK426" i="1"/>
  <c r="K449" i="1"/>
  <c r="BH449" i="1"/>
  <c r="BK449" i="1"/>
  <c r="K447" i="1"/>
  <c r="K445" i="1"/>
  <c r="BH446" i="1"/>
  <c r="BK446" i="1"/>
  <c r="BK71" i="1"/>
  <c r="BK146" i="1"/>
  <c r="H147" i="1" s="1"/>
  <c r="L165" i="1"/>
  <c r="K92" i="1"/>
  <c r="K94" i="1"/>
  <c r="C21" i="1"/>
  <c r="BI185" i="1"/>
  <c r="BK185" i="1" s="1"/>
  <c r="J123" i="1"/>
  <c r="K70" i="1"/>
  <c r="BK93" i="1"/>
  <c r="K75" i="1"/>
  <c r="J58" i="1"/>
  <c r="L117" i="1"/>
  <c r="K187" i="1"/>
  <c r="F135" i="1"/>
  <c r="K48" i="1"/>
  <c r="I72" i="1"/>
  <c r="L139" i="1"/>
  <c r="L149" i="1"/>
  <c r="F130" i="1"/>
  <c r="L133" i="1"/>
  <c r="F131" i="1"/>
  <c r="L134" i="1"/>
  <c r="H20" i="1"/>
  <c r="H25" i="1"/>
  <c r="B19" i="1"/>
  <c r="H19" i="1"/>
  <c r="K53" i="1"/>
  <c r="I117" i="1"/>
  <c r="C107" i="1"/>
  <c r="I121" i="1"/>
  <c r="I120" i="1"/>
  <c r="C111" i="1"/>
  <c r="D43" i="1"/>
  <c r="D44" i="1"/>
  <c r="J49" i="1"/>
  <c r="I56" i="1"/>
  <c r="K63" i="1"/>
  <c r="K84" i="1"/>
  <c r="J129" i="1"/>
  <c r="E195" i="1"/>
  <c r="K282" i="1"/>
  <c r="H304" i="1"/>
  <c r="BH50" i="1"/>
  <c r="BK49" i="1"/>
  <c r="H49" i="1" s="1"/>
  <c r="I49" i="1"/>
  <c r="E67" i="1"/>
  <c r="E68" i="1"/>
  <c r="K78" i="1"/>
  <c r="J81" i="1"/>
  <c r="L79" i="1"/>
  <c r="J93" i="1"/>
  <c r="BK94" i="1"/>
  <c r="L90" i="1"/>
  <c r="L97" i="1"/>
  <c r="F90" i="1"/>
  <c r="F87" i="1"/>
  <c r="L106" i="1"/>
  <c r="L99" i="1"/>
  <c r="L91" i="1"/>
  <c r="F89" i="1"/>
  <c r="F86" i="1"/>
  <c r="BK102" i="1"/>
  <c r="L127" i="1"/>
  <c r="L125" i="1"/>
  <c r="L122" i="1"/>
  <c r="L121" i="1"/>
  <c r="L119" i="1"/>
  <c r="L118" i="1"/>
  <c r="F113" i="1"/>
  <c r="L120" i="1"/>
  <c r="L116" i="1"/>
  <c r="F112" i="1"/>
  <c r="L110" i="1"/>
  <c r="F110" i="1"/>
  <c r="L108" i="1"/>
  <c r="L107" i="1"/>
  <c r="BX140" i="1"/>
  <c r="F153" i="1"/>
  <c r="F172" i="1"/>
  <c r="L151" i="1"/>
  <c r="L161" i="1"/>
  <c r="L152" i="1"/>
  <c r="J186" i="1"/>
  <c r="J188" i="1"/>
  <c r="K186" i="1"/>
  <c r="CB190" i="1"/>
  <c r="BR187" i="1"/>
  <c r="CD184" i="1"/>
  <c r="CB181" i="1"/>
  <c r="B178" i="1"/>
  <c r="B177" i="1"/>
  <c r="H194" i="1"/>
  <c r="B194" i="1"/>
  <c r="BV190" i="1"/>
  <c r="CF187" i="1"/>
  <c r="BN187" i="1"/>
  <c r="BZ184" i="1"/>
  <c r="BV181" i="1"/>
  <c r="B179" i="1"/>
  <c r="E198" i="1"/>
  <c r="E201" i="1"/>
  <c r="K208" i="1"/>
  <c r="L231" i="1"/>
  <c r="F219" i="1"/>
  <c r="L238" i="1"/>
  <c r="F238" i="1"/>
  <c r="K253" i="1"/>
  <c r="K249" i="1"/>
  <c r="E243" i="1"/>
  <c r="K241" i="1"/>
  <c r="K239" i="1"/>
  <c r="E239" i="1"/>
  <c r="B285" i="1"/>
  <c r="BP291" i="1"/>
  <c r="BN300" i="1"/>
  <c r="CF322" i="1"/>
  <c r="BV322" i="1"/>
  <c r="CB319" i="1"/>
  <c r="BR319" i="1"/>
  <c r="CD316" i="1"/>
  <c r="BT316" i="1"/>
  <c r="CF313" i="1"/>
  <c r="BV313" i="1"/>
  <c r="H310" i="1"/>
  <c r="B310" i="1"/>
  <c r="H309" i="1"/>
  <c r="H324" i="1"/>
  <c r="BR322" i="1"/>
  <c r="BT319" i="1"/>
  <c r="CB316" i="1"/>
  <c r="BN316" i="1"/>
  <c r="BR313" i="1"/>
  <c r="CD322" i="1"/>
  <c r="BP322" i="1"/>
  <c r="CD319" i="1"/>
  <c r="BN319" i="1"/>
  <c r="BZ316" i="1"/>
  <c r="CD313" i="1"/>
  <c r="BP313" i="1"/>
  <c r="H311" i="1"/>
  <c r="B309" i="1"/>
  <c r="B308" i="1"/>
  <c r="H307" i="1"/>
  <c r="B306" i="1"/>
  <c r="BZ322" i="1"/>
  <c r="BZ319" i="1"/>
  <c r="BV316" i="1"/>
  <c r="BN313" i="1"/>
  <c r="B311" i="1"/>
  <c r="H326" i="1"/>
  <c r="BX322" i="1"/>
  <c r="BV319" i="1"/>
  <c r="BR316" i="1"/>
  <c r="B307" i="1"/>
  <c r="B326" i="1"/>
  <c r="C328" i="1"/>
  <c r="J360" i="1"/>
  <c r="H251" i="1"/>
  <c r="L184" i="1"/>
  <c r="AG215" i="1"/>
  <c r="BK81" i="1"/>
  <c r="J57" i="1"/>
  <c r="K83" i="1"/>
  <c r="I345" i="1"/>
  <c r="J56" i="1"/>
  <c r="BI119" i="1"/>
  <c r="C67" i="1"/>
  <c r="K49" i="1"/>
  <c r="L143" i="1"/>
  <c r="L142" i="1"/>
  <c r="L140" i="1"/>
  <c r="L135" i="1"/>
  <c r="F133" i="1"/>
  <c r="F132" i="1"/>
  <c r="B25" i="1"/>
  <c r="B21" i="1"/>
  <c r="H24" i="1"/>
  <c r="H23" i="1"/>
  <c r="I125" i="1"/>
  <c r="I119" i="1"/>
  <c r="I118" i="1"/>
  <c r="I126" i="1"/>
  <c r="I115" i="1"/>
  <c r="K147" i="1"/>
  <c r="J41" i="1"/>
  <c r="D42" i="1"/>
  <c r="J53" i="1"/>
  <c r="J60" i="1"/>
  <c r="D129" i="1"/>
  <c r="H150" i="1"/>
  <c r="J283" i="1"/>
  <c r="D304" i="1"/>
  <c r="BH53" i="1"/>
  <c r="K65" i="1"/>
  <c r="L72" i="1"/>
  <c r="L76" i="1"/>
  <c r="CF80" i="1"/>
  <c r="BV80" i="1"/>
  <c r="CD77" i="1"/>
  <c r="BR77" i="1"/>
  <c r="CF74" i="1"/>
  <c r="BV74" i="1"/>
  <c r="BV71" i="1"/>
  <c r="BN71" i="1"/>
  <c r="H67" i="1"/>
  <c r="B65" i="1"/>
  <c r="B64" i="1"/>
  <c r="B84" i="1"/>
  <c r="H63" i="1"/>
  <c r="CD80" i="1"/>
  <c r="BT80" i="1"/>
  <c r="CB77" i="1"/>
  <c r="BP77" i="1"/>
  <c r="CD74" i="1"/>
  <c r="BT74" i="1"/>
  <c r="CF71" i="1"/>
  <c r="BT71" i="1"/>
  <c r="B68" i="1"/>
  <c r="H84" i="1"/>
  <c r="BK77" i="1"/>
  <c r="H76" i="1" s="1"/>
  <c r="L87" i="1"/>
  <c r="L96" i="1"/>
  <c r="L100" i="1"/>
  <c r="L102" i="1"/>
  <c r="J102" i="1"/>
  <c r="J92" i="1"/>
  <c r="J89" i="1"/>
  <c r="J88" i="1"/>
  <c r="J85" i="1"/>
  <c r="D85" i="1"/>
  <c r="D90" i="1"/>
  <c r="D88" i="1"/>
  <c r="D106" i="1"/>
  <c r="BT102" i="1"/>
  <c r="CB99" i="1"/>
  <c r="BV93" i="1"/>
  <c r="H86" i="1"/>
  <c r="H100" i="1"/>
  <c r="BN102" i="1"/>
  <c r="BN96" i="1"/>
  <c r="BT93" i="1"/>
  <c r="L109" i="1"/>
  <c r="L112" i="1"/>
  <c r="L113" i="1"/>
  <c r="I116" i="1"/>
  <c r="Y127" i="1"/>
  <c r="D132" i="1"/>
  <c r="BP137" i="1"/>
  <c r="CD140" i="1"/>
  <c r="CD146" i="1"/>
  <c r="BH147" i="1"/>
  <c r="BK147" i="1"/>
  <c r="BK143" i="1"/>
  <c r="BA143" i="1" s="1"/>
  <c r="J171" i="1"/>
  <c r="J157" i="1"/>
  <c r="D156" i="1"/>
  <c r="J172" i="1"/>
  <c r="BH169" i="1"/>
  <c r="BK169" i="1"/>
  <c r="K168" i="1"/>
  <c r="H174" i="1"/>
  <c r="BR181" i="1"/>
  <c r="CF190" i="1"/>
  <c r="I177" i="1"/>
  <c r="I188" i="1"/>
  <c r="Y193" i="1"/>
  <c r="BG191" i="1"/>
  <c r="BK187" i="1"/>
  <c r="BG207" i="1"/>
  <c r="J205" i="1"/>
  <c r="J235" i="1"/>
  <c r="J225" i="1"/>
  <c r="D222" i="1"/>
  <c r="D221" i="1"/>
  <c r="J224" i="1"/>
  <c r="J218" i="1"/>
  <c r="BZ225" i="1"/>
  <c r="H236" i="1"/>
  <c r="BV234" i="1"/>
  <c r="BX228" i="1"/>
  <c r="H219" i="1"/>
  <c r="BP228" i="1"/>
  <c r="H237" i="1"/>
  <c r="B218" i="1"/>
  <c r="D267" i="1"/>
  <c r="D265" i="1"/>
  <c r="J264" i="1"/>
  <c r="J271" i="1"/>
  <c r="D261" i="1"/>
  <c r="B284" i="1"/>
  <c r="CF291" i="1"/>
  <c r="BR294" i="1"/>
  <c r="BX297" i="1"/>
  <c r="BR300" i="1"/>
  <c r="BK294" i="1"/>
  <c r="H293" i="1" s="1"/>
  <c r="BF295" i="1"/>
  <c r="BK295" i="1" s="1"/>
  <c r="BH323" i="1"/>
  <c r="BK323" i="1" s="1"/>
  <c r="BK322" i="1"/>
  <c r="BA322" i="1" s="1"/>
  <c r="C331" i="1"/>
  <c r="L345" i="1"/>
  <c r="L339" i="1"/>
  <c r="L335" i="1"/>
  <c r="L334" i="1"/>
  <c r="L331" i="1"/>
  <c r="L330" i="1"/>
  <c r="L329" i="1"/>
  <c r="F332" i="1"/>
  <c r="F331" i="1"/>
  <c r="F328" i="1"/>
  <c r="L348" i="1"/>
  <c r="F329" i="1"/>
  <c r="L328" i="1"/>
  <c r="F348" i="1"/>
  <c r="BK379" i="1"/>
  <c r="BA379" i="1" s="1"/>
  <c r="BG380" i="1"/>
  <c r="BK380" i="1" s="1"/>
  <c r="J379" i="1"/>
  <c r="L411" i="1"/>
  <c r="L412" i="1"/>
  <c r="F399" i="1"/>
  <c r="L398" i="1"/>
  <c r="F397" i="1"/>
  <c r="L413" i="1"/>
  <c r="L410" i="1"/>
  <c r="L402" i="1"/>
  <c r="L401" i="1"/>
  <c r="L399" i="1"/>
  <c r="F396" i="1"/>
  <c r="L403" i="1"/>
  <c r="L404" i="1"/>
  <c r="L395" i="1"/>
  <c r="L409" i="1"/>
  <c r="L397" i="1"/>
  <c r="L396" i="1"/>
  <c r="F414" i="1"/>
  <c r="L393" i="1"/>
  <c r="L83" i="1"/>
  <c r="J192" i="1"/>
  <c r="CD203" i="1"/>
  <c r="CB209" i="1"/>
  <c r="I212" i="1"/>
  <c r="I206" i="1"/>
  <c r="I214" i="1"/>
  <c r="BK203" i="1"/>
  <c r="H202" i="1" s="1"/>
  <c r="BG257" i="1"/>
  <c r="J255" i="1"/>
  <c r="H263" i="1"/>
  <c r="BV269" i="1"/>
  <c r="BP275" i="1"/>
  <c r="Y303" i="1"/>
  <c r="BK297" i="1"/>
  <c r="Y435" i="1"/>
  <c r="AD435" i="1"/>
  <c r="BR212" i="1"/>
  <c r="BP212" i="1"/>
  <c r="BR209" i="1"/>
  <c r="BZ209" i="1"/>
  <c r="BK256" i="1"/>
  <c r="BF257" i="1"/>
  <c r="BK257" i="1" s="1"/>
  <c r="BN275" i="1"/>
  <c r="BX278" i="1"/>
  <c r="BZ272" i="1"/>
  <c r="BR269" i="1"/>
  <c r="B263" i="1"/>
  <c r="BN278" i="1"/>
  <c r="CF275" i="1"/>
  <c r="BX272" i="1"/>
  <c r="H267" i="1"/>
  <c r="I366" i="1"/>
  <c r="I351" i="1"/>
  <c r="K408" i="1"/>
  <c r="K395" i="1"/>
  <c r="K403" i="1"/>
  <c r="E399" i="1"/>
  <c r="E394" i="1"/>
  <c r="K399" i="1"/>
  <c r="K405" i="1"/>
  <c r="K404" i="1"/>
  <c r="L253" i="1"/>
  <c r="BF333" i="1"/>
  <c r="J358" i="1"/>
  <c r="BG358" i="1"/>
  <c r="BK358" i="1" s="1"/>
  <c r="J391" i="1"/>
  <c r="J389" i="1"/>
  <c r="J386" i="1"/>
  <c r="J383" i="1"/>
  <c r="D372" i="1"/>
  <c r="J378" i="1"/>
  <c r="J374" i="1"/>
  <c r="E288" i="1"/>
  <c r="K288" i="1"/>
  <c r="K290" i="1"/>
  <c r="I298" i="1"/>
  <c r="J316" i="1"/>
  <c r="J312" i="1"/>
  <c r="J308" i="1"/>
  <c r="L321" i="1"/>
  <c r="F311" i="1"/>
  <c r="K340" i="1"/>
  <c r="K346" i="1"/>
  <c r="K344" i="1"/>
  <c r="E333" i="1"/>
  <c r="K343" i="1"/>
  <c r="BF355" i="1"/>
  <c r="D375" i="1"/>
  <c r="K384" i="1"/>
  <c r="K390" i="1"/>
  <c r="E374" i="1"/>
  <c r="K391" i="1"/>
  <c r="K388" i="1"/>
  <c r="E377" i="1"/>
  <c r="E376" i="1"/>
  <c r="K434" i="1"/>
  <c r="E421" i="1"/>
  <c r="E419" i="1"/>
  <c r="K419" i="1"/>
  <c r="BT432" i="1"/>
  <c r="BR432" i="1"/>
  <c r="BP423" i="1"/>
  <c r="H418" i="1"/>
  <c r="BG433" i="1"/>
  <c r="BK433" i="1" s="1"/>
  <c r="J432" i="1"/>
  <c r="BI427" i="1"/>
  <c r="L426" i="1"/>
  <c r="L427" i="1"/>
  <c r="BF443" i="1"/>
  <c r="J451" i="1"/>
  <c r="D439" i="1"/>
  <c r="J445" i="1"/>
  <c r="L454" i="1"/>
  <c r="L443" i="1"/>
  <c r="L440" i="1"/>
  <c r="L439" i="1"/>
  <c r="L455" i="1"/>
  <c r="L451" i="1"/>
  <c r="L442" i="1"/>
  <c r="F438" i="1"/>
  <c r="B329" i="1"/>
  <c r="H332" i="1"/>
  <c r="CD335" i="1"/>
  <c r="CD338" i="1"/>
  <c r="CF341" i="1"/>
  <c r="CF344" i="1"/>
  <c r="H346" i="1"/>
  <c r="D350" i="1"/>
  <c r="D353" i="1"/>
  <c r="D354" i="1"/>
  <c r="J355" i="1"/>
  <c r="J368" i="1"/>
  <c r="D352" i="1"/>
  <c r="BZ379" i="1"/>
  <c r="CF382" i="1"/>
  <c r="CF385" i="1"/>
  <c r="S256" i="1"/>
  <c r="H257" i="1"/>
  <c r="BA256" i="1"/>
  <c r="H255" i="1"/>
  <c r="H256" i="1"/>
  <c r="H296" i="1"/>
  <c r="BA297" i="1"/>
  <c r="S297" i="1"/>
  <c r="H297" i="1"/>
  <c r="H379" i="1"/>
  <c r="H323" i="1"/>
  <c r="S322" i="1"/>
  <c r="S143" i="1"/>
  <c r="H143" i="1"/>
  <c r="AW149" i="1"/>
  <c r="BA130" i="1" s="1"/>
  <c r="H144" i="1"/>
  <c r="AE215" i="1"/>
  <c r="AJ215" i="1"/>
  <c r="H142" i="1"/>
  <c r="H425" i="1"/>
  <c r="S426" i="1"/>
  <c r="BA426" i="1"/>
  <c r="H427" i="1"/>
  <c r="AW435" i="1"/>
  <c r="BK435" i="1" s="1"/>
  <c r="H426" i="1"/>
  <c r="H125" i="1"/>
  <c r="BA58" i="1"/>
  <c r="H57" i="1"/>
  <c r="H59" i="1"/>
  <c r="S58" i="1"/>
  <c r="H58" i="1"/>
  <c r="BK457" i="1"/>
  <c r="BA438" i="1"/>
  <c r="AS457" i="1"/>
  <c r="H78" i="1"/>
  <c r="BA77" i="1"/>
  <c r="H77" i="1"/>
  <c r="BA49" i="1"/>
  <c r="H50" i="1"/>
  <c r="H48" i="1"/>
  <c r="S181" i="1"/>
  <c r="BA181" i="1"/>
  <c r="H181" i="1"/>
  <c r="H182" i="1"/>
  <c r="S80" i="1"/>
  <c r="H81" i="1"/>
  <c r="BA80" i="1"/>
  <c r="H79" i="1"/>
  <c r="H80" i="1"/>
  <c r="H298" i="1"/>
  <c r="AG435" i="1"/>
  <c r="AE435" i="1" s="1"/>
  <c r="AB435" i="1"/>
  <c r="S187" i="1"/>
  <c r="H186" i="1"/>
  <c r="BA187" i="1"/>
  <c r="H187" i="1"/>
  <c r="H188" i="1"/>
  <c r="S93" i="1"/>
  <c r="AW105" i="1"/>
  <c r="BA86" i="1" s="1"/>
  <c r="BA93" i="1"/>
  <c r="H94" i="1"/>
  <c r="H93" i="1"/>
  <c r="H92" i="1"/>
  <c r="BA71" i="1"/>
  <c r="H71" i="1"/>
  <c r="S71" i="1"/>
  <c r="H72" i="1"/>
  <c r="H70" i="1"/>
  <c r="AN325" i="1"/>
  <c r="AS325" i="1"/>
  <c r="AQ325" i="1" s="1"/>
  <c r="AK391" i="1"/>
  <c r="AP391" i="1"/>
  <c r="AS391" i="1" s="1"/>
  <c r="AQ391" i="1" s="1"/>
  <c r="S203" i="1"/>
  <c r="AW215" i="1"/>
  <c r="BA196" i="1" s="1"/>
  <c r="H295" i="1"/>
  <c r="BA294" i="1"/>
  <c r="H103" i="1"/>
  <c r="S102" i="1"/>
  <c r="BA102" i="1"/>
  <c r="H101" i="1"/>
  <c r="H102" i="1"/>
  <c r="BA146" i="1"/>
  <c r="S146" i="1"/>
  <c r="H146" i="1"/>
  <c r="AB105" i="1"/>
  <c r="AG105" i="1"/>
  <c r="AE105" i="1" s="1"/>
  <c r="AP127" i="1"/>
  <c r="AK127" i="1"/>
  <c r="AN259" i="1"/>
  <c r="AS259" i="1"/>
  <c r="AQ259" i="1" s="1"/>
  <c r="AM215" i="1"/>
  <c r="AK215" i="1" s="1"/>
  <c r="AH215" i="1"/>
  <c r="AN391" i="1"/>
  <c r="BA416" i="1"/>
  <c r="L39" i="1" l="1"/>
  <c r="F20" i="1"/>
  <c r="L37" i="1"/>
  <c r="L23" i="1"/>
  <c r="L32" i="1"/>
  <c r="E20" i="1"/>
  <c r="F24" i="1"/>
  <c r="K40" i="1"/>
  <c r="L40" i="1"/>
  <c r="CM18" i="1"/>
  <c r="AI7" i="1" s="1"/>
  <c r="F23" i="1"/>
  <c r="L30" i="1"/>
  <c r="L19" i="1"/>
  <c r="L22" i="1"/>
  <c r="L27" i="1"/>
  <c r="F25" i="1"/>
  <c r="J35" i="1"/>
  <c r="BV21" i="1"/>
  <c r="BQ20" i="1" s="1"/>
  <c r="BG37" i="1"/>
  <c r="J36" i="1"/>
  <c r="J34" i="1"/>
  <c r="AB39" i="1"/>
  <c r="J32" i="1"/>
  <c r="K30" i="1"/>
  <c r="K34" i="1"/>
  <c r="K28" i="1"/>
  <c r="CL18" i="1"/>
  <c r="AI6" i="1" s="1"/>
  <c r="E25" i="1"/>
  <c r="E19" i="1"/>
  <c r="E40" i="1"/>
  <c r="K21" i="1"/>
  <c r="K26" i="1"/>
  <c r="E21" i="1"/>
  <c r="K25" i="1"/>
  <c r="K19" i="1"/>
  <c r="K27" i="1"/>
  <c r="K31" i="1"/>
  <c r="BX27" i="1"/>
  <c r="CF27" i="1"/>
  <c r="L24" i="1"/>
  <c r="H22" i="1"/>
  <c r="BP27" i="1"/>
  <c r="CB27" i="1"/>
  <c r="BV27" i="1"/>
  <c r="BA27" i="1"/>
  <c r="BZ27" i="1"/>
  <c r="H27" i="1"/>
  <c r="H28" i="1"/>
  <c r="S27" i="1"/>
  <c r="J29" i="1"/>
  <c r="D20" i="1"/>
  <c r="I26" i="1"/>
  <c r="I20" i="1"/>
  <c r="I23" i="1"/>
  <c r="I34" i="1"/>
  <c r="I39" i="1"/>
  <c r="I25" i="1"/>
  <c r="I22" i="1"/>
  <c r="C40" i="1"/>
  <c r="I40" i="1"/>
  <c r="I27" i="1"/>
  <c r="I36" i="1"/>
  <c r="C22" i="1"/>
  <c r="C19" i="1"/>
  <c r="I28" i="1"/>
  <c r="C20" i="1"/>
  <c r="I24" i="1"/>
  <c r="C25" i="1"/>
  <c r="I19" i="1"/>
  <c r="I33" i="1"/>
  <c r="I30" i="1"/>
  <c r="BK33" i="1"/>
  <c r="CB33" i="1" s="1"/>
  <c r="I32" i="1"/>
  <c r="I35" i="1"/>
  <c r="I38" i="1"/>
  <c r="I21" i="1"/>
  <c r="BN27" i="1"/>
  <c r="BT27" i="1"/>
  <c r="BF25" i="1"/>
  <c r="CD27" i="1"/>
  <c r="BR27" i="1"/>
  <c r="E22" i="1"/>
  <c r="K20" i="1"/>
  <c r="E24" i="1"/>
  <c r="E23" i="1"/>
  <c r="K38" i="1"/>
  <c r="K24" i="1"/>
  <c r="K22" i="1"/>
  <c r="K29" i="1"/>
  <c r="J23" i="1"/>
  <c r="J37" i="1"/>
  <c r="K39" i="1"/>
  <c r="K35" i="1"/>
  <c r="K23" i="1"/>
  <c r="K33" i="1"/>
  <c r="BH56" i="1"/>
  <c r="BK56" i="1" s="1"/>
  <c r="K56" i="1"/>
  <c r="K54" i="1"/>
  <c r="K55" i="1"/>
  <c r="BK55" i="1"/>
  <c r="BK364" i="1"/>
  <c r="AJ435" i="1"/>
  <c r="BK427" i="1"/>
  <c r="AE39" i="1"/>
  <c r="AJ39" i="1"/>
  <c r="S165" i="1"/>
  <c r="BA165" i="1"/>
  <c r="H166" i="1"/>
  <c r="H164" i="1"/>
  <c r="BA209" i="1"/>
  <c r="S209" i="1"/>
  <c r="H208" i="1"/>
  <c r="H209" i="1"/>
  <c r="AH281" i="1"/>
  <c r="AM281" i="1"/>
  <c r="BH37" i="1"/>
  <c r="BK37" i="1" s="1"/>
  <c r="BK36" i="1"/>
  <c r="K36" i="1"/>
  <c r="K37" i="1"/>
  <c r="J344" i="1"/>
  <c r="BK344" i="1"/>
  <c r="BG345" i="1"/>
  <c r="BK345" i="1" s="1"/>
  <c r="J343" i="1"/>
  <c r="AB457" i="1"/>
  <c r="AH457" i="1"/>
  <c r="AN457" i="1"/>
  <c r="AQ457" i="1"/>
  <c r="AK457" i="1"/>
  <c r="BK215" i="1"/>
  <c r="BK50" i="1"/>
  <c r="I52" i="1"/>
  <c r="BK52" i="1"/>
  <c r="AW61" i="1" s="1"/>
  <c r="I51" i="1"/>
  <c r="BF53" i="1"/>
  <c r="I53" i="1"/>
  <c r="AK61" i="1"/>
  <c r="AP61" i="1"/>
  <c r="BK105" i="1"/>
  <c r="AS127" i="1"/>
  <c r="AQ127" i="1" s="1"/>
  <c r="AN127" i="1"/>
  <c r="AG347" i="1"/>
  <c r="AB347" i="1"/>
  <c r="H364" i="1"/>
  <c r="H363" i="1"/>
  <c r="H362" i="1"/>
  <c r="S363" i="1"/>
  <c r="BA363" i="1"/>
  <c r="H74" i="1"/>
  <c r="BA74" i="1"/>
  <c r="H75" i="1"/>
  <c r="H73" i="1"/>
  <c r="AW83" i="1"/>
  <c r="H169" i="1"/>
  <c r="H168" i="1"/>
  <c r="S168" i="1"/>
  <c r="H167" i="1"/>
  <c r="AP215" i="1"/>
  <c r="BK149" i="1"/>
  <c r="AP171" i="1"/>
  <c r="AH171" i="1"/>
  <c r="H124" i="1"/>
  <c r="BA124" i="1"/>
  <c r="S124" i="1"/>
  <c r="H123" i="1"/>
  <c r="S269" i="1"/>
  <c r="AW281" i="1"/>
  <c r="BA269" i="1"/>
  <c r="H268" i="1"/>
  <c r="H269" i="1"/>
  <c r="S225" i="1"/>
  <c r="AW237" i="1"/>
  <c r="BA225" i="1"/>
  <c r="H224" i="1"/>
  <c r="BK207" i="1"/>
  <c r="H382" i="1"/>
  <c r="S382" i="1"/>
  <c r="H381" i="1"/>
  <c r="H383" i="1"/>
  <c r="Y61" i="1"/>
  <c r="AB61" i="1"/>
  <c r="H422" i="1"/>
  <c r="H424" i="1"/>
  <c r="S423" i="1"/>
  <c r="BA423" i="1"/>
  <c r="H423" i="1"/>
  <c r="BK30" i="1"/>
  <c r="I31" i="1"/>
  <c r="BF31" i="1"/>
  <c r="BK31" i="1" s="1"/>
  <c r="I29" i="1"/>
  <c r="I68" i="1"/>
  <c r="C65" i="1"/>
  <c r="C64" i="1"/>
  <c r="CJ18" i="1"/>
  <c r="AI4" i="1" s="1"/>
  <c r="I75" i="1"/>
  <c r="I65" i="1"/>
  <c r="C69" i="1"/>
  <c r="I76" i="1"/>
  <c r="I79" i="1"/>
  <c r="I64" i="1"/>
  <c r="C84" i="1"/>
  <c r="C68" i="1"/>
  <c r="C66" i="1"/>
  <c r="I80" i="1"/>
  <c r="I83" i="1"/>
  <c r="I82" i="1"/>
  <c r="I84" i="1"/>
  <c r="I69" i="1"/>
  <c r="I81" i="1"/>
  <c r="I78" i="1"/>
  <c r="I73" i="1"/>
  <c r="I74" i="1"/>
  <c r="I66" i="1"/>
  <c r="I67" i="1"/>
  <c r="I63" i="1"/>
  <c r="C63" i="1"/>
  <c r="I70" i="1"/>
  <c r="I71" i="1"/>
  <c r="I77" i="1"/>
  <c r="AW303" i="1"/>
  <c r="S49" i="1"/>
  <c r="H321" i="1"/>
  <c r="H185" i="1"/>
  <c r="S366" i="1"/>
  <c r="H365" i="1"/>
  <c r="BF47" i="1"/>
  <c r="BK34" i="1"/>
  <c r="Y39" i="1"/>
  <c r="BG53" i="1"/>
  <c r="J51" i="1"/>
  <c r="S294" i="1"/>
  <c r="H292" i="1"/>
  <c r="L20" i="1"/>
  <c r="L25" i="1"/>
  <c r="L35" i="1"/>
  <c r="L29" i="1"/>
  <c r="L31" i="1"/>
  <c r="L38" i="1"/>
  <c r="F19" i="1"/>
  <c r="F40" i="1"/>
  <c r="F22" i="1"/>
  <c r="L34" i="1"/>
  <c r="L26" i="1"/>
  <c r="J71" i="1"/>
  <c r="BG72" i="1"/>
  <c r="BK72" i="1" s="1"/>
  <c r="BG119" i="1"/>
  <c r="BK119" i="1" s="1"/>
  <c r="J119" i="1"/>
  <c r="BK118" i="1"/>
  <c r="I175" i="1"/>
  <c r="I193" i="1"/>
  <c r="I186" i="1"/>
  <c r="C178" i="1"/>
  <c r="I187" i="1"/>
  <c r="C179" i="1"/>
  <c r="I173" i="1"/>
  <c r="C173" i="1"/>
  <c r="I191" i="1"/>
  <c r="I178" i="1"/>
  <c r="I184" i="1"/>
  <c r="I194" i="1"/>
  <c r="I185" i="1"/>
  <c r="C177" i="1"/>
  <c r="I192" i="1"/>
  <c r="I180" i="1"/>
  <c r="C175" i="1"/>
  <c r="I189" i="1"/>
  <c r="F330" i="1"/>
  <c r="L341" i="1"/>
  <c r="L333" i="1"/>
  <c r="L340" i="1"/>
  <c r="L343" i="1"/>
  <c r="BA203" i="1"/>
  <c r="S77" i="1"/>
  <c r="S379" i="1"/>
  <c r="AW347" i="1"/>
  <c r="H139" i="1"/>
  <c r="H337" i="1"/>
  <c r="AS303" i="1"/>
  <c r="AQ303" i="1" s="1"/>
  <c r="BK213" i="1"/>
  <c r="AB83" i="1"/>
  <c r="AG83" i="1"/>
  <c r="H274" i="1"/>
  <c r="H276" i="1"/>
  <c r="L28" i="1"/>
  <c r="CB58" i="1"/>
  <c r="K111" i="1"/>
  <c r="K126" i="1"/>
  <c r="K117" i="1"/>
  <c r="K115" i="1"/>
  <c r="E111" i="1"/>
  <c r="K124" i="1"/>
  <c r="E112" i="1"/>
  <c r="K119" i="1"/>
  <c r="E110" i="1"/>
  <c r="K110" i="1"/>
  <c r="E109" i="1"/>
  <c r="E128" i="1"/>
  <c r="E113" i="1"/>
  <c r="K127" i="1"/>
  <c r="E108" i="1"/>
  <c r="K123" i="1"/>
  <c r="K109" i="1"/>
  <c r="K120" i="1"/>
  <c r="K116" i="1"/>
  <c r="J185" i="1"/>
  <c r="D179" i="1"/>
  <c r="J187" i="1"/>
  <c r="D178" i="1"/>
  <c r="J174" i="1"/>
  <c r="J189" i="1"/>
  <c r="J193" i="1"/>
  <c r="J177" i="1"/>
  <c r="D174" i="1"/>
  <c r="J179" i="1"/>
  <c r="J176" i="1"/>
  <c r="D175" i="1"/>
  <c r="J191" i="1"/>
  <c r="D176" i="1"/>
  <c r="J183" i="1"/>
  <c r="D177" i="1"/>
  <c r="J194" i="1"/>
  <c r="D173" i="1"/>
  <c r="J175" i="1"/>
  <c r="J184" i="1"/>
  <c r="J178" i="1"/>
  <c r="J173" i="1"/>
  <c r="J190" i="1"/>
  <c r="K190" i="1"/>
  <c r="BK190" i="1"/>
  <c r="BH191" i="1"/>
  <c r="BK191" i="1" s="1"/>
  <c r="L185" i="1"/>
  <c r="L183" i="1"/>
  <c r="AB193" i="1"/>
  <c r="AH193" i="1"/>
  <c r="AN193" i="1"/>
  <c r="AB215" i="1"/>
  <c r="Y215" i="1"/>
  <c r="I295" i="1"/>
  <c r="I293" i="1"/>
  <c r="AH303" i="1"/>
  <c r="AK303" i="1"/>
  <c r="L21" i="1"/>
  <c r="K57" i="1"/>
  <c r="K58" i="1"/>
  <c r="K59" i="1"/>
  <c r="J95" i="1"/>
  <c r="BG97" i="1"/>
  <c r="BK97" i="1" s="1"/>
  <c r="K108" i="1"/>
  <c r="K125" i="1"/>
  <c r="BG138" i="1"/>
  <c r="J137" i="1"/>
  <c r="I166" i="1"/>
  <c r="BF166" i="1"/>
  <c r="BK166" i="1" s="1"/>
  <c r="I164" i="1"/>
  <c r="I165" i="1"/>
  <c r="C200" i="1"/>
  <c r="C198" i="1"/>
  <c r="I199" i="1"/>
  <c r="I198" i="1"/>
  <c r="C196" i="1"/>
  <c r="I197" i="1"/>
  <c r="I201" i="1"/>
  <c r="I208" i="1"/>
  <c r="I203" i="1"/>
  <c r="C201" i="1"/>
  <c r="I213" i="1"/>
  <c r="I207" i="1"/>
  <c r="I196" i="1"/>
  <c r="C195" i="1"/>
  <c r="I200" i="1"/>
  <c r="BI204" i="1"/>
  <c r="BK204" i="1" s="1"/>
  <c r="BH386" i="1"/>
  <c r="BK386" i="1" s="1"/>
  <c r="BK385" i="1"/>
  <c r="AJ105" i="1"/>
  <c r="H145" i="1"/>
  <c r="H204" i="1"/>
  <c r="H203" i="1"/>
  <c r="H294" i="1"/>
  <c r="H322" i="1"/>
  <c r="H380" i="1"/>
  <c r="H378" i="1"/>
  <c r="AJ237" i="1"/>
  <c r="H338" i="1"/>
  <c r="H140" i="1"/>
  <c r="H402" i="1"/>
  <c r="J25" i="1"/>
  <c r="J24" i="1"/>
  <c r="J28" i="1"/>
  <c r="J38" i="1"/>
  <c r="D24" i="1"/>
  <c r="D19" i="1"/>
  <c r="J26" i="1"/>
  <c r="J27" i="1"/>
  <c r="J33" i="1"/>
  <c r="BK59" i="1"/>
  <c r="J117" i="1"/>
  <c r="K140" i="1"/>
  <c r="BH141" i="1"/>
  <c r="BK141" i="1" s="1"/>
  <c r="K141" i="1"/>
  <c r="I138" i="1"/>
  <c r="BF138" i="1"/>
  <c r="BK138" i="1" s="1"/>
  <c r="I137" i="1"/>
  <c r="J209" i="1"/>
  <c r="BG210" i="1"/>
  <c r="BK210" i="1" s="1"/>
  <c r="J210" i="1"/>
  <c r="H431" i="1"/>
  <c r="H432" i="1"/>
  <c r="H433" i="1"/>
  <c r="AE457" i="1"/>
  <c r="AW325" i="1"/>
  <c r="H180" i="1"/>
  <c r="BK28" i="1"/>
  <c r="CD55" i="1"/>
  <c r="CF49" i="1"/>
  <c r="BT49" i="1"/>
  <c r="CB52" i="1"/>
  <c r="H51" i="1"/>
  <c r="BX52" i="1"/>
  <c r="BT55" i="1"/>
  <c r="BX49" i="1"/>
  <c r="BR55" i="1"/>
  <c r="BV49" i="1"/>
  <c r="B47" i="1"/>
  <c r="CI18" i="1"/>
  <c r="CI17" i="1" s="1"/>
  <c r="CE4" i="1" s="1"/>
  <c r="CE5" i="1" s="1"/>
  <c r="AA28" i="1" s="1"/>
  <c r="AO28" i="1" s="1"/>
  <c r="BP55" i="1"/>
  <c r="H41" i="1"/>
  <c r="BZ58" i="1"/>
  <c r="BV58" i="1"/>
  <c r="H43" i="1"/>
  <c r="BT58" i="1"/>
  <c r="CD58" i="1"/>
  <c r="BN55" i="1"/>
  <c r="BP49" i="1"/>
  <c r="B41" i="1"/>
  <c r="BN58" i="1"/>
  <c r="B45" i="1"/>
  <c r="H47" i="1"/>
  <c r="BZ55" i="1"/>
  <c r="BP58" i="1"/>
  <c r="BT52" i="1"/>
  <c r="BX55" i="1"/>
  <c r="BR49" i="1"/>
  <c r="CF55" i="1"/>
  <c r="BP52" i="1"/>
  <c r="B42" i="1"/>
  <c r="CD49" i="1"/>
  <c r="BX58" i="1"/>
  <c r="B62" i="1"/>
  <c r="BZ49" i="1"/>
  <c r="L48" i="1"/>
  <c r="BI50" i="1"/>
  <c r="L50" i="1"/>
  <c r="BK75" i="1"/>
  <c r="H99" i="1"/>
  <c r="BA99" i="1"/>
  <c r="BK144" i="1"/>
  <c r="BH364" i="1"/>
  <c r="K362" i="1"/>
  <c r="K102" i="1"/>
  <c r="AD149" i="1"/>
  <c r="BR71" i="1"/>
  <c r="BN74" i="1"/>
  <c r="BT77" i="1"/>
  <c r="CB80" i="1"/>
  <c r="I131" i="1"/>
  <c r="C130" i="1"/>
  <c r="I147" i="1"/>
  <c r="I143" i="1"/>
  <c r="C131" i="1"/>
  <c r="I148" i="1"/>
  <c r="C135" i="1"/>
  <c r="I130" i="1"/>
  <c r="I144" i="1"/>
  <c r="I139" i="1"/>
  <c r="C133" i="1"/>
  <c r="BK162" i="1"/>
  <c r="D355" i="1"/>
  <c r="J364" i="1"/>
  <c r="BV407" i="1"/>
  <c r="BR404" i="1"/>
  <c r="CD401" i="1"/>
  <c r="H398" i="1"/>
  <c r="B395" i="1"/>
  <c r="CD410" i="1"/>
  <c r="BN407" i="1"/>
  <c r="BN404" i="1"/>
  <c r="BZ401" i="1"/>
  <c r="BX410" i="1"/>
  <c r="BT401" i="1"/>
  <c r="BV410" i="1"/>
  <c r="BP401" i="1"/>
  <c r="B398" i="1"/>
  <c r="H412" i="1"/>
  <c r="CB407" i="1"/>
  <c r="CB404" i="1"/>
  <c r="B399" i="1"/>
  <c r="B397" i="1"/>
  <c r="BX407" i="1"/>
  <c r="BV404" i="1"/>
  <c r="CF401" i="1"/>
  <c r="B394" i="1"/>
  <c r="F421" i="1"/>
  <c r="K66" i="1"/>
  <c r="BF254" i="1"/>
  <c r="BK254" i="1" s="1"/>
  <c r="K47" i="1"/>
  <c r="J349" i="1"/>
  <c r="J370" i="1"/>
  <c r="E65" i="1"/>
  <c r="BG103" i="1"/>
  <c r="BK103" i="1" s="1"/>
  <c r="L198" i="1"/>
  <c r="I236" i="1"/>
  <c r="C220" i="1"/>
  <c r="C222" i="1"/>
  <c r="I226" i="1"/>
  <c r="I223" i="1"/>
  <c r="I225" i="1"/>
  <c r="I221" i="1"/>
  <c r="I218" i="1"/>
  <c r="I228" i="1"/>
  <c r="I237" i="1"/>
  <c r="I220" i="1"/>
  <c r="I219" i="1"/>
  <c r="I227" i="1"/>
  <c r="I222" i="1"/>
  <c r="C219" i="1"/>
  <c r="I230" i="1"/>
  <c r="J265" i="1"/>
  <c r="J277" i="1"/>
  <c r="E309" i="1"/>
  <c r="K321" i="1"/>
  <c r="E310" i="1"/>
  <c r="E306" i="1"/>
  <c r="K316" i="1"/>
  <c r="CD404" i="1"/>
  <c r="H316" i="1"/>
  <c r="J143" i="1"/>
  <c r="BG163" i="1"/>
  <c r="BK163" i="1" s="1"/>
  <c r="I98" i="1"/>
  <c r="K103" i="1"/>
  <c r="I123" i="1"/>
  <c r="E84" i="1"/>
  <c r="D349" i="1"/>
  <c r="D370" i="1"/>
  <c r="L436" i="1"/>
  <c r="B69" i="1"/>
  <c r="J70" i="1"/>
  <c r="J75" i="1"/>
  <c r="BF100" i="1"/>
  <c r="BK100" i="1" s="1"/>
  <c r="C134" i="1"/>
  <c r="D152" i="1"/>
  <c r="J165" i="1"/>
  <c r="J154" i="1"/>
  <c r="J169" i="1"/>
  <c r="J163" i="1"/>
  <c r="J155" i="1"/>
  <c r="BV187" i="1"/>
  <c r="L417" i="1"/>
  <c r="BK253" i="1"/>
  <c r="C112" i="1"/>
  <c r="F415" i="1"/>
  <c r="BN143" i="1"/>
  <c r="B135" i="1"/>
  <c r="K142" i="1"/>
  <c r="K144" i="1"/>
  <c r="BF179" i="1"/>
  <c r="K286" i="1"/>
  <c r="E284" i="1"/>
  <c r="K295" i="1"/>
  <c r="K291" i="1"/>
  <c r="K285" i="1"/>
  <c r="K294" i="1"/>
  <c r="E285" i="1"/>
  <c r="K293" i="1"/>
  <c r="E286" i="1"/>
  <c r="K298" i="1"/>
  <c r="K303" i="1"/>
  <c r="K289" i="1"/>
  <c r="K284" i="1"/>
  <c r="K292" i="1"/>
  <c r="E289" i="1"/>
  <c r="E287" i="1"/>
  <c r="BK336" i="1"/>
  <c r="BN401" i="1"/>
  <c r="AB281" i="1"/>
  <c r="J363" i="1"/>
  <c r="J351" i="1"/>
  <c r="J362" i="1"/>
  <c r="J353" i="1"/>
  <c r="D351" i="1"/>
  <c r="J352" i="1"/>
  <c r="J356" i="1"/>
  <c r="J354" i="1"/>
  <c r="J369" i="1"/>
  <c r="J357" i="1"/>
  <c r="L430" i="1"/>
  <c r="L425" i="1"/>
  <c r="L419" i="1"/>
  <c r="L429" i="1"/>
  <c r="L421" i="1"/>
  <c r="F419" i="1"/>
  <c r="L416" i="1"/>
  <c r="L434" i="1"/>
  <c r="L428" i="1"/>
  <c r="F418" i="1"/>
  <c r="F417" i="1"/>
  <c r="F420" i="1"/>
  <c r="Y457" i="1"/>
  <c r="K73" i="1"/>
  <c r="I113" i="1"/>
  <c r="F436" i="1"/>
  <c r="L171" i="1"/>
  <c r="L159" i="1"/>
  <c r="BR190" i="1"/>
  <c r="BN181" i="1"/>
  <c r="B176" i="1"/>
  <c r="BT184" i="1"/>
  <c r="BP184" i="1"/>
  <c r="CF181" i="1"/>
  <c r="L199" i="1"/>
  <c r="L207" i="1"/>
  <c r="L197" i="1"/>
  <c r="F200" i="1"/>
  <c r="F198" i="1"/>
  <c r="Y281" i="1"/>
  <c r="BF377" i="1"/>
  <c r="F374" i="1"/>
  <c r="F375" i="1"/>
  <c r="H413" i="1"/>
  <c r="L420" i="1"/>
  <c r="J453" i="1"/>
  <c r="D441" i="1"/>
  <c r="CB115" i="1"/>
  <c r="BX124" i="1"/>
  <c r="BT159" i="1"/>
  <c r="CB162" i="1"/>
  <c r="BR165" i="1"/>
  <c r="BZ168" i="1"/>
  <c r="E220" i="1"/>
  <c r="K236" i="1"/>
  <c r="L241" i="1"/>
  <c r="L243" i="1"/>
  <c r="L256" i="1"/>
  <c r="F284" i="1"/>
  <c r="C307" i="1"/>
  <c r="C310" i="1"/>
  <c r="BR335" i="1"/>
  <c r="BT341" i="1"/>
  <c r="B350" i="1"/>
  <c r="BP363" i="1"/>
  <c r="C375" i="1"/>
  <c r="C377" i="1"/>
  <c r="I379" i="1"/>
  <c r="BR388" i="1"/>
  <c r="C395" i="1"/>
  <c r="I396" i="1"/>
  <c r="I398" i="1"/>
  <c r="I400" i="1"/>
  <c r="I451" i="1"/>
  <c r="I454" i="1"/>
  <c r="I457" i="1"/>
  <c r="BV159" i="1"/>
  <c r="BN162" i="1"/>
  <c r="CD162" i="1"/>
  <c r="BT165" i="1"/>
  <c r="CB168" i="1"/>
  <c r="K227" i="1"/>
  <c r="K232" i="1"/>
  <c r="F244" i="1"/>
  <c r="I307" i="1"/>
  <c r="I323" i="1"/>
  <c r="BT335" i="1"/>
  <c r="H350" i="1"/>
  <c r="BR357" i="1"/>
  <c r="BR363" i="1"/>
  <c r="I373" i="1"/>
  <c r="BR379" i="1"/>
  <c r="C394" i="1"/>
  <c r="I402" i="1"/>
  <c r="CB165" i="1"/>
  <c r="K218" i="1"/>
  <c r="K221" i="1"/>
  <c r="K224" i="1"/>
  <c r="F242" i="1"/>
  <c r="L245" i="1"/>
  <c r="L249" i="1"/>
  <c r="F286" i="1"/>
  <c r="F288" i="1"/>
  <c r="L302" i="1"/>
  <c r="L306" i="1"/>
  <c r="I309" i="1"/>
  <c r="J314" i="1"/>
  <c r="BG314" i="1"/>
  <c r="BK314" i="1" s="1"/>
  <c r="C398" i="1"/>
  <c r="I404" i="1"/>
  <c r="I409" i="1"/>
  <c r="I453" i="1"/>
  <c r="L242" i="1"/>
  <c r="L250" i="1"/>
  <c r="I450" i="1"/>
  <c r="I456" i="1"/>
  <c r="F241" i="1"/>
  <c r="F243" i="1"/>
  <c r="AA31" i="1" l="1"/>
  <c r="AO31" i="1" s="1"/>
  <c r="AA34" i="1" s="1"/>
  <c r="AO34" i="1" s="1"/>
  <c r="AA37" i="1" s="1"/>
  <c r="AO37" i="1" s="1"/>
  <c r="AA50" i="1" s="1"/>
  <c r="AO50" i="1" s="1"/>
  <c r="AA53" i="1" s="1"/>
  <c r="AO53" i="1" s="1"/>
  <c r="AA56" i="1" s="1"/>
  <c r="AO56" i="1" s="1"/>
  <c r="AA59" i="1" s="1"/>
  <c r="AO59" i="1" s="1"/>
  <c r="AA72" i="1" s="1"/>
  <c r="AO72" i="1" s="1"/>
  <c r="AA75" i="1" s="1"/>
  <c r="AO75" i="1" s="1"/>
  <c r="AA78" i="1" s="1"/>
  <c r="AO78" i="1" s="1"/>
  <c r="AA81" i="1" s="1"/>
  <c r="AO81" i="1" s="1"/>
  <c r="AA94" i="1" s="1"/>
  <c r="AO94" i="1" s="1"/>
  <c r="AA97" i="1" s="1"/>
  <c r="AO97" i="1" s="1"/>
  <c r="AA100" i="1" s="1"/>
  <c r="AO100" i="1" s="1"/>
  <c r="AA103" i="1" s="1"/>
  <c r="AO103" i="1" s="1"/>
  <c r="AA116" i="1" s="1"/>
  <c r="AO116" i="1" s="1"/>
  <c r="AA119" i="1" s="1"/>
  <c r="AO119" i="1" s="1"/>
  <c r="AA122" i="1" s="1"/>
  <c r="AO122" i="1" s="1"/>
  <c r="AA125" i="1" s="1"/>
  <c r="AO125" i="1" s="1"/>
  <c r="AA138" i="1" s="1"/>
  <c r="AO138" i="1" s="1"/>
  <c r="AA141" i="1" s="1"/>
  <c r="AO141" i="1" s="1"/>
  <c r="AA144" i="1" s="1"/>
  <c r="AO144" i="1" s="1"/>
  <c r="AA147" i="1" s="1"/>
  <c r="AO147" i="1" s="1"/>
  <c r="AA160" i="1" s="1"/>
  <c r="AO160" i="1" s="1"/>
  <c r="AA163" i="1" s="1"/>
  <c r="AO163" i="1" s="1"/>
  <c r="AA166" i="1" s="1"/>
  <c r="AO166" i="1" s="1"/>
  <c r="AA169" i="1" s="1"/>
  <c r="AO169" i="1" s="1"/>
  <c r="AA182" i="1" s="1"/>
  <c r="AO182" i="1" s="1"/>
  <c r="AA185" i="1" s="1"/>
  <c r="AO185" i="1" s="1"/>
  <c r="AA188" i="1" s="1"/>
  <c r="AO188" i="1" s="1"/>
  <c r="AA191" i="1" s="1"/>
  <c r="AO191" i="1" s="1"/>
  <c r="AA204" i="1" s="1"/>
  <c r="AO204" i="1" s="1"/>
  <c r="AA207" i="1" s="1"/>
  <c r="AO207" i="1" s="1"/>
  <c r="AA210" i="1" s="1"/>
  <c r="AO210" i="1" s="1"/>
  <c r="AA213" i="1" s="1"/>
  <c r="AO213" i="1" s="1"/>
  <c r="AA226" i="1" s="1"/>
  <c r="AO226" i="1" s="1"/>
  <c r="AA229" i="1" s="1"/>
  <c r="AO229" i="1" s="1"/>
  <c r="AA232" i="1" s="1"/>
  <c r="AO232" i="1" s="1"/>
  <c r="AA235" i="1" s="1"/>
  <c r="AO235" i="1" s="1"/>
  <c r="AA248" i="1" s="1"/>
  <c r="AO248" i="1" s="1"/>
  <c r="AA251" i="1" s="1"/>
  <c r="AO251" i="1" s="1"/>
  <c r="AA254" i="1" s="1"/>
  <c r="AO254" i="1" s="1"/>
  <c r="AA257" i="1" s="1"/>
  <c r="AO257" i="1" s="1"/>
  <c r="AA270" i="1" s="1"/>
  <c r="AO270" i="1" s="1"/>
  <c r="AA273" i="1" s="1"/>
  <c r="AO273" i="1" s="1"/>
  <c r="AA276" i="1" s="1"/>
  <c r="AO276" i="1" s="1"/>
  <c r="AA279" i="1" s="1"/>
  <c r="AO279" i="1" s="1"/>
  <c r="AA292" i="1" s="1"/>
  <c r="AO292" i="1" s="1"/>
  <c r="AA295" i="1" s="1"/>
  <c r="AO295" i="1" s="1"/>
  <c r="AA298" i="1" s="1"/>
  <c r="AO298" i="1" s="1"/>
  <c r="AA301" i="1" s="1"/>
  <c r="AO301" i="1" s="1"/>
  <c r="AA314" i="1" s="1"/>
  <c r="AO314" i="1" s="1"/>
  <c r="AA317" i="1" s="1"/>
  <c r="AO317" i="1" s="1"/>
  <c r="AA320" i="1" s="1"/>
  <c r="AO320" i="1" s="1"/>
  <c r="AA323" i="1" s="1"/>
  <c r="AO323" i="1" s="1"/>
  <c r="AA336" i="1" s="1"/>
  <c r="AO336" i="1" s="1"/>
  <c r="AA339" i="1" s="1"/>
  <c r="AO339" i="1" s="1"/>
  <c r="AA342" i="1" s="1"/>
  <c r="AO342" i="1" s="1"/>
  <c r="AA345" i="1" s="1"/>
  <c r="AO345" i="1" s="1"/>
  <c r="AA358" i="1" s="1"/>
  <c r="AO358" i="1" s="1"/>
  <c r="AA361" i="1" s="1"/>
  <c r="AO361" i="1" s="1"/>
  <c r="AA364" i="1" s="1"/>
  <c r="AO364" i="1" s="1"/>
  <c r="AA367" i="1" s="1"/>
  <c r="AO367" i="1" s="1"/>
  <c r="AA380" i="1" s="1"/>
  <c r="AO380" i="1" s="1"/>
  <c r="AA383" i="1" s="1"/>
  <c r="AO383" i="1" s="1"/>
  <c r="AA386" i="1" s="1"/>
  <c r="AO386" i="1" s="1"/>
  <c r="AA389" i="1" s="1"/>
  <c r="AO389" i="1" s="1"/>
  <c r="AA402" i="1" s="1"/>
  <c r="AO402" i="1" s="1"/>
  <c r="AA405" i="1" s="1"/>
  <c r="AO405" i="1" s="1"/>
  <c r="AA408" i="1" s="1"/>
  <c r="AO408" i="1" s="1"/>
  <c r="AA411" i="1" s="1"/>
  <c r="AO411" i="1" s="1"/>
  <c r="AA424" i="1" s="1"/>
  <c r="AO424" i="1" s="1"/>
  <c r="AA427" i="1" s="1"/>
  <c r="AO427" i="1" s="1"/>
  <c r="AA430" i="1" s="1"/>
  <c r="AO430" i="1" s="1"/>
  <c r="AA433" i="1" s="1"/>
  <c r="AO433" i="1" s="1"/>
  <c r="AA446" i="1" s="1"/>
  <c r="AO446" i="1" s="1"/>
  <c r="AA449" i="1" s="1"/>
  <c r="AO449" i="1" s="1"/>
  <c r="AA452" i="1" s="1"/>
  <c r="AO452" i="1" s="1"/>
  <c r="AA455" i="1" s="1"/>
  <c r="AO455" i="1" s="1"/>
  <c r="AI8" i="1"/>
  <c r="BA33" i="1"/>
  <c r="H33" i="1"/>
  <c r="BT33" i="1"/>
  <c r="CD33" i="1"/>
  <c r="BZ33" i="1"/>
  <c r="S33" i="1"/>
  <c r="H34" i="1"/>
  <c r="BR33" i="1"/>
  <c r="H32" i="1"/>
  <c r="BP33" i="1"/>
  <c r="CF33" i="1"/>
  <c r="BX33" i="1"/>
  <c r="BV33" i="1"/>
  <c r="BN33" i="1"/>
  <c r="BN36" i="1"/>
  <c r="BV36" i="1"/>
  <c r="BT36" i="1"/>
  <c r="CB36" i="1"/>
  <c r="BP36" i="1"/>
  <c r="BZ36" i="1"/>
  <c r="CF36" i="1"/>
  <c r="BX36" i="1"/>
  <c r="BR36" i="1"/>
  <c r="CD36" i="1"/>
  <c r="BT30" i="1"/>
  <c r="BV30" i="1"/>
  <c r="CB30" i="1"/>
  <c r="CD30" i="1"/>
  <c r="BZ30" i="1"/>
  <c r="BX30" i="1"/>
  <c r="CF30" i="1"/>
  <c r="BP30" i="1"/>
  <c r="BR30" i="1"/>
  <c r="BN30" i="1"/>
  <c r="BA42" i="1"/>
  <c r="BK61" i="1"/>
  <c r="H253" i="1"/>
  <c r="H252" i="1"/>
  <c r="S253" i="1"/>
  <c r="BA253" i="1"/>
  <c r="H254" i="1"/>
  <c r="AW259" i="1"/>
  <c r="H56" i="1"/>
  <c r="S55" i="1"/>
  <c r="BA55" i="1"/>
  <c r="H54" i="1"/>
  <c r="H55" i="1"/>
  <c r="AN171" i="1"/>
  <c r="AS171" i="1"/>
  <c r="AQ171" i="1" s="1"/>
  <c r="AN61" i="1"/>
  <c r="AS61" i="1"/>
  <c r="AQ61" i="1" s="1"/>
  <c r="BA344" i="1"/>
  <c r="H344" i="1"/>
  <c r="H345" i="1"/>
  <c r="H343" i="1"/>
  <c r="S344" i="1"/>
  <c r="AM39" i="1"/>
  <c r="AH39" i="1"/>
  <c r="AK281" i="1"/>
  <c r="AP281" i="1"/>
  <c r="BK347" i="1"/>
  <c r="BA328" i="1"/>
  <c r="BA284" i="1"/>
  <c r="BK303" i="1"/>
  <c r="BA262" i="1"/>
  <c r="BK281" i="1"/>
  <c r="BA64" i="1"/>
  <c r="BK83" i="1"/>
  <c r="AE83" i="1"/>
  <c r="AJ83" i="1"/>
  <c r="BA30" i="1"/>
  <c r="H31" i="1"/>
  <c r="AW39" i="1"/>
  <c r="H30" i="1"/>
  <c r="H29" i="1"/>
  <c r="S30" i="1"/>
  <c r="BK53" i="1"/>
  <c r="BA162" i="1"/>
  <c r="H162" i="1"/>
  <c r="AW171" i="1"/>
  <c r="H163" i="1"/>
  <c r="H161" i="1"/>
  <c r="S162" i="1"/>
  <c r="AB149" i="1"/>
  <c r="AG149" i="1"/>
  <c r="AH237" i="1"/>
  <c r="AM237" i="1"/>
  <c r="H190" i="1"/>
  <c r="H191" i="1"/>
  <c r="H189" i="1"/>
  <c r="S190" i="1"/>
  <c r="AW193" i="1"/>
  <c r="BA190" i="1"/>
  <c r="AN215" i="1"/>
  <c r="AS215" i="1"/>
  <c r="AQ215" i="1" s="1"/>
  <c r="AH105" i="1"/>
  <c r="AM105" i="1"/>
  <c r="BA385" i="1"/>
  <c r="H384" i="1"/>
  <c r="H385" i="1"/>
  <c r="H386" i="1"/>
  <c r="S385" i="1"/>
  <c r="BA118" i="1"/>
  <c r="H118" i="1"/>
  <c r="H119" i="1"/>
  <c r="AW127" i="1"/>
  <c r="S118" i="1"/>
  <c r="H117" i="1"/>
  <c r="AW391" i="1"/>
  <c r="BK237" i="1"/>
  <c r="BA218" i="1"/>
  <c r="AE347" i="1"/>
  <c r="AJ347" i="1"/>
  <c r="H36" i="1"/>
  <c r="H37" i="1"/>
  <c r="BA36" i="1"/>
  <c r="S36" i="1"/>
  <c r="H35" i="1"/>
  <c r="AM435" i="1"/>
  <c r="AH435" i="1"/>
  <c r="BK325" i="1"/>
  <c r="BA306" i="1"/>
  <c r="H53" i="1"/>
  <c r="BA52" i="1"/>
  <c r="H52" i="1"/>
  <c r="S52" i="1"/>
  <c r="AV6" i="1" l="1"/>
  <c r="AV8" i="1" s="1"/>
  <c r="BK171" i="1"/>
  <c r="BA152" i="1"/>
  <c r="AK105" i="1"/>
  <c r="AP105" i="1"/>
  <c r="AK39" i="1"/>
  <c r="AP39" i="1"/>
  <c r="AP237" i="1"/>
  <c r="AK237" i="1"/>
  <c r="BA20" i="1"/>
  <c r="BK39" i="1"/>
  <c r="AE149" i="1"/>
  <c r="AJ149" i="1"/>
  <c r="AH83" i="1"/>
  <c r="AM83" i="1"/>
  <c r="BK193" i="1"/>
  <c r="BA174" i="1"/>
  <c r="AN281" i="1"/>
  <c r="AS281" i="1"/>
  <c r="AQ281" i="1" s="1"/>
  <c r="AM347" i="1"/>
  <c r="AH347" i="1"/>
  <c r="BK259" i="1"/>
  <c r="BA240" i="1"/>
  <c r="AK435" i="1"/>
  <c r="AP435" i="1"/>
  <c r="BA372" i="1"/>
  <c r="BK391" i="1"/>
  <c r="BA108" i="1"/>
  <c r="BK127" i="1"/>
  <c r="AS237" i="1" l="1"/>
  <c r="AQ237" i="1" s="1"/>
  <c r="AN237" i="1"/>
  <c r="AP83" i="1"/>
  <c r="AK83" i="1"/>
  <c r="AS39" i="1"/>
  <c r="AQ39" i="1" s="1"/>
  <c r="AN39" i="1"/>
  <c r="AN105" i="1"/>
  <c r="AS105" i="1"/>
  <c r="AQ105" i="1" s="1"/>
  <c r="AP347" i="1"/>
  <c r="AK347" i="1"/>
  <c r="AM149" i="1"/>
  <c r="AH149" i="1"/>
  <c r="AN435" i="1"/>
  <c r="AS435" i="1"/>
  <c r="AQ435" i="1" s="1"/>
  <c r="AK149" i="1" l="1"/>
  <c r="AP149" i="1"/>
  <c r="AN83" i="1"/>
  <c r="AS83" i="1"/>
  <c r="AQ83" i="1" s="1"/>
  <c r="AN347" i="1"/>
  <c r="AS347" i="1"/>
  <c r="AQ347" i="1" s="1"/>
  <c r="AN149" i="1" l="1"/>
  <c r="AS149" i="1"/>
  <c r="AQ149" i="1" s="1"/>
</calcChain>
</file>

<file path=xl/sharedStrings.xml><?xml version="1.0" encoding="utf-8"?>
<sst xmlns="http://schemas.openxmlformats.org/spreadsheetml/2006/main" count="902" uniqueCount="86">
  <si>
    <t>Anmeldeformular und Resultatmeldungsblatt</t>
  </si>
  <si>
    <t>Verein:</t>
  </si>
  <si>
    <t>Vorname, Name:</t>
  </si>
  <si>
    <t>Wohnort:</t>
  </si>
  <si>
    <t>Stellung:</t>
  </si>
  <si>
    <t>Schusswerte:</t>
  </si>
  <si>
    <t>Scheiben-Nr.:</t>
  </si>
  <si>
    <t>TOTAL:</t>
  </si>
  <si>
    <t>Kategorie (X):</t>
  </si>
  <si>
    <t>a</t>
  </si>
  <si>
    <t>f</t>
  </si>
  <si>
    <t>Alter:</t>
  </si>
  <si>
    <t>Total</t>
  </si>
  <si>
    <t>Jugendleiter:</t>
  </si>
  <si>
    <t>Adresse</t>
  </si>
  <si>
    <t>PLZ, Ort:</t>
  </si>
  <si>
    <t>Telefon:</t>
  </si>
  <si>
    <t>e-Mail:</t>
  </si>
  <si>
    <t>Ort, Datum:</t>
  </si>
  <si>
    <t>Unterschrift</t>
  </si>
  <si>
    <t>Anzahl gemeldeter Schützen:</t>
  </si>
  <si>
    <t>Total:</t>
  </si>
  <si>
    <t>Filter-Kontrolle 1</t>
  </si>
  <si>
    <t>Geb.Dat.</t>
  </si>
  <si>
    <t>Schuss</t>
  </si>
  <si>
    <t>Stellung</t>
  </si>
  <si>
    <t/>
  </si>
  <si>
    <t>(a=aufgelegt / f=frei)</t>
  </si>
  <si>
    <t>Kategorie:</t>
  </si>
  <si>
    <t>Schuss pro Scheibe</t>
  </si>
  <si>
    <t>Schütze</t>
  </si>
  <si>
    <t>Filter-Kontrolle 2</t>
  </si>
  <si>
    <t>erste:</t>
  </si>
  <si>
    <t>letzte:</t>
  </si>
  <si>
    <t>Alter</t>
  </si>
  <si>
    <t>-</t>
  </si>
  <si>
    <t>Filter (Auswahl = [1])</t>
  </si>
  <si>
    <t>erste Scheiben-Nr.:</t>
  </si>
  <si>
    <t>letzte Scheiben-Nr.:</t>
  </si>
  <si>
    <t>Anzahl Scheiben:</t>
  </si>
  <si>
    <t>---</t>
  </si>
  <si>
    <t>Dateneingabe</t>
  </si>
  <si>
    <t>a)</t>
  </si>
  <si>
    <t>Grundsatz:</t>
  </si>
  <si>
    <t>Das Formular kann auch ausgedruckt und die Daten können auch von Hand eingetragen werden.</t>
  </si>
  <si>
    <t>b)</t>
  </si>
  <si>
    <t>Gelb markierte Felder:</t>
  </si>
  <si>
    <t>c)</t>
  </si>
  <si>
    <t>Rot markierte Felder:</t>
  </si>
  <si>
    <t>Eine rote Markierung zeigt auf, dass mit den Daten etwas nicht stimmt:</t>
  </si>
  <si>
    <t>- fehlende Eingabe</t>
  </si>
  <si>
    <t>- unvollständige Eingabe</t>
  </si>
  <si>
    <t>- fehlerhafte Eingabe</t>
  </si>
  <si>
    <t>d)</t>
  </si>
  <si>
    <t>Schwarz markierte Felder:</t>
  </si>
  <si>
    <t>Felder mit einer schwarzen Markierung müssen/dürfen nicht abgefüllt werden.</t>
  </si>
  <si>
    <t>Filter-Funktion</t>
  </si>
  <si>
    <t>Aktivierung des Filters:</t>
  </si>
  <si>
    <t>Filtertaste (Pfeil) betätigen und den Wert [1] auswählen</t>
  </si>
  <si>
    <t>Deaktivierung des Filters:</t>
  </si>
  <si>
    <t>&gt;</t>
  </si>
  <si>
    <t>Filtertaste (Pfeil) betätigen und den Wert [alle] auswählen</t>
  </si>
  <si>
    <t>Gleichzeitig sollte/darf nur eine Filterfunktion aktiviert sein!</t>
  </si>
  <si>
    <t>Beschreibung der Filter-Funktionen:</t>
  </si>
  <si>
    <t xml:space="preserve">Wird dieser Filter gesetzt, so werden alle angemeldeten Schützen </t>
  </si>
  <si>
    <t>Die Felder für die Resultateingabe werden ausgeblendet.</t>
  </si>
  <si>
    <t>Leere Daten-Formulare werden ausgeblendet.</t>
  </si>
  <si>
    <t>Generell</t>
  </si>
  <si>
    <t>Schiessplan</t>
  </si>
  <si>
    <t>Massgebend sind die Angaben im Schiessplan</t>
  </si>
  <si>
    <t xml:space="preserve">Wird dieser Filter gesetzt, so werden die Datenfelder angezeigt, die bei der Anmeldung der Schützen einzugeben sind. </t>
  </si>
  <si>
    <t>Bei diesen Feldern handelt es sich um Dateneingabefelder. Diese Felder können/müssen mit den Daten abgefüllt werden.</t>
  </si>
  <si>
    <t>(und von diesen nur die Anmeldungsdaten - ohne Resultateingabefelder) angezeigt. Leere Daten-Formulare werden ausgeblendet.</t>
  </si>
  <si>
    <t>Wird dieser Filter gesetzt, so werden die Resultate aller Teilnehmer angezeigt. Leere Resultatblätter werden ausgeblendet.</t>
  </si>
  <si>
    <t>Die Seitenumbrüche können sich beim Ausdruck verändern. Auch je nach gesetztem Filter.</t>
  </si>
  <si>
    <t>e)</t>
  </si>
  <si>
    <t>Resultateingabe:</t>
  </si>
  <si>
    <t>Bei der Resultateingabe müssen sowohl die Einzelschüsse, als auch das Passen-Total eingegeben werden. Stimmen diese Werte</t>
  </si>
  <si>
    <t>nicht miteinander überein, so wird das Total-Feld entsprechend rot markiert.</t>
  </si>
  <si>
    <t>x</t>
  </si>
  <si>
    <t>(Anzahl)</t>
  </si>
  <si>
    <t>Schusswert:</t>
  </si>
  <si>
    <t>ZKAV - Kantonalmeisterschaft 30m Jugend</t>
  </si>
  <si>
    <t>&lt;</t>
  </si>
  <si>
    <t>U17-kniend</t>
  </si>
  <si>
    <t>U23-kniend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</si>
</sst>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b/>
      <sz val="16"/>
      <name val="Arial"/>
    </font>
    <font>
      <sz val="16"/>
      <name val="Arial"/>
    </font>
    <font>
      <sz val="8"/>
      <name val="Arial"/>
    </font>
    <font>
      <b/>
      <sz val="16"/>
      <name val="Arial"/>
      <family val="2"/>
    </font>
    <font>
      <sz val="10"/>
      <name val="Arial"/>
      <family val="2"/>
    </font>
    <font>
      <sz val="8"/>
      <name val="Arial"/>
      <family val="2"/>
    </font>
    <font>
      <b/>
      <sz val="9"/>
      <name val="Arial"/>
      <family val="2"/>
    </font>
    <font>
      <b/>
      <sz val="12"/>
      <name val="Arial"/>
      <family val="2"/>
    </font>
    <font>
      <b/>
      <sz val="14"/>
      <name val="Arial"/>
      <family val="2"/>
    </font>
    <font>
      <b/>
      <sz val="14"/>
      <color indexed="9"/>
      <name val="Arial"/>
      <family val="2"/>
    </font>
  </fonts>
  <fills count="8">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2"/>
        <bgColor indexed="64"/>
      </patternFill>
    </fill>
    <fill>
      <patternFill patternType="solid">
        <fgColor indexed="12"/>
        <bgColor indexed="64"/>
      </patternFill>
    </fill>
    <fill>
      <patternFill patternType="solid">
        <fgColor indexed="11"/>
        <bgColor indexed="64"/>
      </patternFill>
    </fill>
    <fill>
      <patternFill patternType="solid">
        <fgColor indexed="4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107">
    <xf numFmtId="0" fontId="0" fillId="0" borderId="0" xfId="0"/>
    <xf numFmtId="0" fontId="0" fillId="2" borderId="1" xfId="0" applyFill="1" applyBorder="1" applyAlignment="1" applyProtection="1">
      <alignment horizontal="center" vertical="center"/>
      <protection locked="0"/>
    </xf>
    <xf numFmtId="0" fontId="0" fillId="0" borderId="0" xfId="0" applyAlignment="1">
      <alignment horizontal="left" vertical="center"/>
    </xf>
    <xf numFmtId="0" fontId="0" fillId="0" borderId="0" xfId="0" applyAlignment="1">
      <alignment horizontal="center" vertical="center"/>
    </xf>
    <xf numFmtId="49" fontId="0" fillId="0" borderId="0" xfId="0" applyNumberFormat="1" applyAlignment="1">
      <alignment vertical="center"/>
    </xf>
    <xf numFmtId="0" fontId="0" fillId="0" borderId="0" xfId="0" applyAlignment="1">
      <alignment vertical="center"/>
    </xf>
    <xf numFmtId="49" fontId="0" fillId="0" borderId="0" xfId="0" applyNumberFormat="1" applyAlignment="1">
      <alignment horizontal="left" vertical="center"/>
    </xf>
    <xf numFmtId="49" fontId="0" fillId="0" borderId="2" xfId="0" applyNumberFormat="1" applyBorder="1" applyAlignment="1">
      <alignment horizontal="left" vertical="center"/>
    </xf>
    <xf numFmtId="0" fontId="0" fillId="2" borderId="1" xfId="0" applyFill="1" applyBorder="1" applyAlignment="1">
      <alignment horizontal="center" vertical="center"/>
    </xf>
    <xf numFmtId="0" fontId="0" fillId="0" borderId="3" xfId="0" applyBorder="1" applyAlignment="1">
      <alignment vertical="center"/>
    </xf>
    <xf numFmtId="0" fontId="3" fillId="0" borderId="0" xfId="0" applyFont="1" applyAlignment="1">
      <alignment vertical="center"/>
    </xf>
    <xf numFmtId="0" fontId="2" fillId="0" borderId="0" xfId="0" applyFont="1" applyAlignment="1">
      <alignment vertical="center"/>
    </xf>
    <xf numFmtId="0" fontId="3" fillId="3" borderId="0" xfId="0" applyFont="1" applyFill="1" applyAlignment="1">
      <alignment vertical="center"/>
    </xf>
    <xf numFmtId="0" fontId="3" fillId="3" borderId="0" xfId="0" applyFont="1" applyFill="1" applyAlignment="1">
      <alignment horizontal="center" vertical="center"/>
    </xf>
    <xf numFmtId="0" fontId="9" fillId="0" borderId="0" xfId="0" applyFont="1" applyAlignment="1">
      <alignment vertical="center"/>
    </xf>
    <xf numFmtId="0" fontId="0" fillId="0" borderId="1" xfId="0" applyBorder="1" applyAlignment="1">
      <alignment horizontal="center" vertical="center"/>
    </xf>
    <xf numFmtId="0" fontId="1" fillId="0" borderId="0" xfId="0" applyFont="1" applyAlignment="1">
      <alignment horizontal="center" vertical="center"/>
    </xf>
    <xf numFmtId="0" fontId="7" fillId="0" borderId="0" xfId="0" applyFont="1" applyAlignment="1">
      <alignment horizontal="center" textRotation="90"/>
    </xf>
    <xf numFmtId="0" fontId="0" fillId="0" borderId="0" xfId="0" quotePrefix="1" applyAlignment="1">
      <alignment horizontal="center" vertical="center"/>
    </xf>
    <xf numFmtId="0" fontId="0" fillId="2" borderId="1" xfId="0" applyFill="1" applyBorder="1" applyAlignment="1">
      <alignment vertical="center"/>
    </xf>
    <xf numFmtId="0" fontId="1" fillId="0" borderId="0" xfId="0" applyFont="1" applyAlignment="1">
      <alignment vertical="center"/>
    </xf>
    <xf numFmtId="0" fontId="0" fillId="0" borderId="0" xfId="0" applyAlignment="1">
      <alignment horizontal="center"/>
    </xf>
    <xf numFmtId="0" fontId="0" fillId="0" borderId="2" xfId="0" applyBorder="1" applyAlignment="1">
      <alignment vertical="center"/>
    </xf>
    <xf numFmtId="0" fontId="4" fillId="0" borderId="2" xfId="0" applyFont="1" applyBorder="1" applyAlignment="1">
      <alignment vertical="top"/>
    </xf>
    <xf numFmtId="0" fontId="1" fillId="0" borderId="1" xfId="0" applyFont="1" applyBorder="1" applyAlignment="1">
      <alignment horizontal="center" vertical="center"/>
    </xf>
    <xf numFmtId="14" fontId="0" fillId="0" borderId="0" xfId="0" applyNumberFormat="1" applyAlignment="1">
      <alignment vertical="center"/>
    </xf>
    <xf numFmtId="0" fontId="0" fillId="0" borderId="0" xfId="0" quotePrefix="1" applyAlignment="1">
      <alignment vertical="center"/>
    </xf>
    <xf numFmtId="0" fontId="0" fillId="0" borderId="0" xfId="0" applyAlignment="1">
      <alignment horizontal="right" vertical="center"/>
    </xf>
    <xf numFmtId="0" fontId="1" fillId="4" borderId="1" xfId="0" applyFont="1" applyFill="1" applyBorder="1" applyAlignment="1">
      <alignment horizontal="center" vertical="center"/>
    </xf>
    <xf numFmtId="0" fontId="6" fillId="0" borderId="1" xfId="0" applyFont="1" applyBorder="1" applyAlignment="1">
      <alignment horizontal="center" vertical="center"/>
    </xf>
    <xf numFmtId="0" fontId="1" fillId="0" borderId="0" xfId="0" applyFont="1" applyAlignment="1">
      <alignment horizontal="left" vertical="center"/>
    </xf>
    <xf numFmtId="0" fontId="10" fillId="0" borderId="0" xfId="0" applyFont="1"/>
    <xf numFmtId="0" fontId="0" fillId="0" borderId="0" xfId="0" quotePrefix="1"/>
    <xf numFmtId="0" fontId="9" fillId="0" borderId="0" xfId="0" applyFont="1"/>
    <xf numFmtId="0" fontId="0" fillId="0" borderId="0" xfId="0" applyAlignment="1">
      <alignment horizontal="left"/>
    </xf>
    <xf numFmtId="0" fontId="0" fillId="0" borderId="4" xfId="0" applyBorder="1" applyAlignment="1">
      <alignment horizontal="right" vertical="center"/>
    </xf>
    <xf numFmtId="0" fontId="6" fillId="0" borderId="3" xfId="0" applyFont="1" applyBorder="1" applyAlignment="1">
      <alignment horizontal="center" vertical="center"/>
    </xf>
    <xf numFmtId="0" fontId="0" fillId="0" borderId="5" xfId="0" applyBorder="1" applyAlignment="1">
      <alignment horizontal="left" vertical="center"/>
    </xf>
    <xf numFmtId="0" fontId="0" fillId="0" borderId="4" xfId="0" applyBorder="1" applyAlignment="1">
      <alignment horizontal="left"/>
    </xf>
    <xf numFmtId="0" fontId="0" fillId="0" borderId="3" xfId="0" applyBorder="1" applyAlignment="1">
      <alignment horizontal="left"/>
    </xf>
    <xf numFmtId="0" fontId="0" fillId="0" borderId="5" xfId="0" applyBorder="1" applyAlignment="1">
      <alignment horizontal="left"/>
    </xf>
    <xf numFmtId="0" fontId="11" fillId="5" borderId="4" xfId="0" applyFont="1" applyFill="1" applyBorder="1" applyAlignment="1">
      <alignment horizontal="center"/>
    </xf>
    <xf numFmtId="0" fontId="11" fillId="5" borderId="3" xfId="0" applyFont="1" applyFill="1" applyBorder="1" applyAlignment="1">
      <alignment horizontal="center"/>
    </xf>
    <xf numFmtId="0" fontId="11" fillId="5" borderId="5" xfId="0" applyFont="1" applyFill="1" applyBorder="1" applyAlignment="1">
      <alignment horizont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0" fillId="2" borderId="4"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14" fontId="0" fillId="2" borderId="1" xfId="0" applyNumberFormat="1"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0" borderId="6"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4" fillId="0" borderId="8" xfId="0" applyFont="1" applyBorder="1" applyAlignment="1">
      <alignment horizontal="left" vertical="top"/>
    </xf>
    <xf numFmtId="0" fontId="0" fillId="0" borderId="1" xfId="0" applyBorder="1" applyAlignment="1">
      <alignment horizontal="center" vertical="center"/>
    </xf>
    <xf numFmtId="0" fontId="0" fillId="0" borderId="1" xfId="0" applyBorder="1" applyAlignment="1">
      <alignment horizontal="center" vertical="center" textRotation="90"/>
    </xf>
    <xf numFmtId="0" fontId="0" fillId="6" borderId="4" xfId="0" applyFill="1" applyBorder="1" applyAlignment="1" applyProtection="1">
      <alignment horizontal="center" vertical="center"/>
      <protection locked="0"/>
    </xf>
    <xf numFmtId="0" fontId="0" fillId="6" borderId="3" xfId="0" applyFill="1" applyBorder="1" applyAlignment="1" applyProtection="1">
      <alignment horizontal="center" vertical="center"/>
      <protection locked="0"/>
    </xf>
    <xf numFmtId="0" fontId="0" fillId="6" borderId="5" xfId="0" applyFill="1" applyBorder="1" applyAlignment="1" applyProtection="1">
      <alignment horizontal="center" vertical="center"/>
      <protection locked="0"/>
    </xf>
    <xf numFmtId="14" fontId="0" fillId="0" borderId="1" xfId="0" applyNumberFormat="1" applyBorder="1" applyAlignment="1">
      <alignment horizontal="center" vertical="center"/>
    </xf>
    <xf numFmtId="0" fontId="5" fillId="7" borderId="4" xfId="0" applyFont="1" applyFill="1" applyBorder="1" applyAlignment="1" applyProtection="1">
      <alignment horizontal="center" vertical="center"/>
      <protection locked="0"/>
    </xf>
    <xf numFmtId="0" fontId="5" fillId="7" borderId="3" xfId="0" applyFont="1" applyFill="1" applyBorder="1" applyAlignment="1" applyProtection="1">
      <alignment horizontal="center" vertical="center"/>
      <protection locked="0"/>
    </xf>
    <xf numFmtId="0" fontId="5" fillId="7" borderId="5" xfId="0" applyFont="1" applyFill="1" applyBorder="1" applyAlignment="1" applyProtection="1">
      <alignment horizontal="center" vertical="center"/>
      <protection locked="0"/>
    </xf>
    <xf numFmtId="0" fontId="0" fillId="0" borderId="3" xfId="0" applyBorder="1" applyAlignment="1">
      <alignment horizontal="center" vertical="center"/>
    </xf>
    <xf numFmtId="49" fontId="0" fillId="2" borderId="4" xfId="0" applyNumberFormat="1" applyFill="1" applyBorder="1" applyAlignment="1" applyProtection="1">
      <alignment horizontal="left" vertical="center"/>
      <protection locked="0"/>
    </xf>
    <xf numFmtId="49" fontId="0" fillId="2" borderId="3" xfId="0" applyNumberFormat="1" applyFill="1" applyBorder="1" applyAlignment="1" applyProtection="1">
      <alignment horizontal="left" vertical="center"/>
      <protection locked="0"/>
    </xf>
    <xf numFmtId="49" fontId="0" fillId="2" borderId="5" xfId="0" applyNumberFormat="1" applyFill="1" applyBorder="1" applyAlignment="1" applyProtection="1">
      <alignment horizontal="left" vertical="center"/>
      <protection locked="0"/>
    </xf>
    <xf numFmtId="0" fontId="0" fillId="0" borderId="0" xfId="0" applyAlignment="1">
      <alignment horizontal="left" vertical="center"/>
    </xf>
    <xf numFmtId="0" fontId="0" fillId="0" borderId="1" xfId="0" applyBorder="1" applyAlignment="1">
      <alignment horizontal="left" vertical="center"/>
    </xf>
    <xf numFmtId="0" fontId="0" fillId="0" borderId="9" xfId="0" applyBorder="1" applyAlignment="1">
      <alignment horizontal="center" textRotation="90"/>
    </xf>
    <xf numFmtId="0" fontId="0" fillId="0" borderId="10" xfId="0" applyBorder="1" applyAlignment="1">
      <alignment horizontal="center" textRotation="90"/>
    </xf>
    <xf numFmtId="0" fontId="0" fillId="0" borderId="10" xfId="0" applyBorder="1" applyAlignment="1">
      <alignment horizontal="center"/>
    </xf>
    <xf numFmtId="0" fontId="0" fillId="0" borderId="11" xfId="0" applyBorder="1" applyAlignment="1">
      <alignment horizontal="center"/>
    </xf>
    <xf numFmtId="0" fontId="0" fillId="0" borderId="0" xfId="0"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pplyProtection="1">
      <alignment horizontal="left" vertical="center"/>
      <protection locked="0"/>
    </xf>
    <xf numFmtId="0" fontId="7" fillId="0" borderId="1" xfId="0" applyFont="1" applyBorder="1" applyAlignment="1">
      <alignment horizontal="center" textRotation="90"/>
    </xf>
    <xf numFmtId="0" fontId="1" fillId="0" borderId="1" xfId="0" applyFont="1" applyBorder="1" applyAlignment="1">
      <alignment horizontal="center" vertical="center"/>
    </xf>
    <xf numFmtId="0" fontId="7" fillId="0" borderId="2" xfId="0" applyFont="1" applyBorder="1" applyAlignment="1">
      <alignment horizontal="center" vertical="center"/>
    </xf>
    <xf numFmtId="0" fontId="0" fillId="2" borderId="1" xfId="0" applyFill="1" applyBorder="1" applyAlignment="1">
      <alignment horizontal="left"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center"/>
    </xf>
    <xf numFmtId="0" fontId="0" fillId="2" borderId="4" xfId="0" applyFill="1" applyBorder="1" applyAlignment="1">
      <alignment horizontal="left" vertical="center"/>
    </xf>
    <xf numFmtId="0" fontId="0" fillId="2" borderId="3" xfId="0" applyFill="1" applyBorder="1" applyAlignment="1">
      <alignment horizontal="left" vertical="center"/>
    </xf>
    <xf numFmtId="0" fontId="0" fillId="2" borderId="5" xfId="0" applyFill="1" applyBorder="1" applyAlignment="1">
      <alignment horizontal="left" vertical="center"/>
    </xf>
    <xf numFmtId="0" fontId="0" fillId="2" borderId="4" xfId="0" quotePrefix="1" applyFill="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0" borderId="5" xfId="0" applyFont="1" applyBorder="1" applyAlignment="1">
      <alignment horizontal="left" vertical="center"/>
    </xf>
    <xf numFmtId="0" fontId="0" fillId="2" borderId="12"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4" xfId="0" applyFill="1" applyBorder="1" applyAlignment="1">
      <alignment horizontal="center" vertical="center"/>
    </xf>
    <xf numFmtId="0" fontId="0" fillId="2" borderId="5" xfId="0" applyFill="1" applyBorder="1" applyAlignment="1">
      <alignment horizontal="center" vertical="center"/>
    </xf>
  </cellXfs>
  <cellStyles count="1">
    <cellStyle name="Standard" xfId="0" builtinId="0"/>
  </cellStyles>
  <dxfs count="27">
    <dxf>
      <font>
        <condense val="0"/>
        <extend val="0"/>
        <color indexed="9"/>
      </font>
      <fill>
        <patternFill patternType="none">
          <bgColor indexed="65"/>
        </patternFill>
      </fill>
    </dxf>
    <dxf>
      <fill>
        <patternFill patternType="none">
          <bgColor indexed="6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patternType="solid">
          <bgColor indexed="8"/>
        </patternFill>
      </fill>
    </dxf>
    <dxf>
      <font>
        <condense val="0"/>
        <extend val="0"/>
        <color indexed="9"/>
      </font>
    </dxf>
    <dxf>
      <font>
        <condense val="0"/>
        <extend val="0"/>
        <color indexed="9"/>
      </font>
    </dxf>
    <dxf>
      <fill>
        <patternFill>
          <bgColor indexed="10"/>
        </patternFill>
      </fill>
    </dxf>
    <dxf>
      <fill>
        <patternFill>
          <bgColor indexed="10"/>
        </patternFill>
      </fill>
    </dxf>
    <dxf>
      <font>
        <condense val="0"/>
        <extend val="0"/>
        <color indexed="9"/>
      </font>
    </dxf>
    <dxf>
      <fill>
        <patternFill>
          <bgColor indexed="1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indexed="10"/>
        </patternFill>
      </fill>
    </dxf>
    <dxf>
      <fill>
        <patternFill>
          <bgColor indexed="10"/>
        </patternFill>
      </fill>
    </dxf>
    <dxf>
      <font>
        <condense val="0"/>
        <extend val="0"/>
        <color auto="1"/>
      </font>
      <fill>
        <patternFill patternType="solid">
          <bgColor indexed="8"/>
        </patternFill>
      </fill>
    </dxf>
    <dxf>
      <fill>
        <patternFill>
          <bgColor indexed="10"/>
        </patternFill>
      </fill>
    </dxf>
    <dxf>
      <fill>
        <patternFill>
          <bgColor indexed="10"/>
        </patternFill>
      </fill>
    </dxf>
    <dxf>
      <font>
        <condense val="0"/>
        <extend val="0"/>
        <color indexed="9"/>
      </font>
      <fill>
        <patternFill>
          <bgColor indexed="1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0</xdr:row>
      <xdr:rowOff>0</xdr:rowOff>
    </xdr:from>
    <xdr:to>
      <xdr:col>17</xdr:col>
      <xdr:colOff>133350</xdr:colOff>
      <xdr:row>5</xdr:row>
      <xdr:rowOff>104775</xdr:rowOff>
    </xdr:to>
    <xdr:pic>
      <xdr:nvPicPr>
        <xdr:cNvPr id="1047" name="Picture 12" descr="ZKAV_Logo_farbig_Low-Res">
          <a:extLst>
            <a:ext uri="{FF2B5EF4-FFF2-40B4-BE49-F238E27FC236}">
              <a16:creationId xmlns:a16="http://schemas.microsoft.com/office/drawing/2014/main" id="{77E7A82B-7D29-EAC5-030E-A1C5465529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28850" y="0"/>
          <a:ext cx="857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18</xdr:row>
      <xdr:rowOff>0</xdr:rowOff>
    </xdr:from>
    <xdr:to>
      <xdr:col>12</xdr:col>
      <xdr:colOff>19050</xdr:colOff>
      <xdr:row>458</xdr:row>
      <xdr:rowOff>0</xdr:rowOff>
    </xdr:to>
    <xdr:sp macro="" textlink="">
      <xdr:nvSpPr>
        <xdr:cNvPr id="1048" name="Rectangle 14">
          <a:extLst>
            <a:ext uri="{FF2B5EF4-FFF2-40B4-BE49-F238E27FC236}">
              <a16:creationId xmlns:a16="http://schemas.microsoft.com/office/drawing/2014/main" id="{0D156CB6-F44B-0D46-A683-9F529FB7593E}"/>
            </a:ext>
          </a:extLst>
        </xdr:cNvPr>
        <xdr:cNvSpPr>
          <a:spLocks noChangeArrowheads="1"/>
        </xdr:cNvSpPr>
      </xdr:nvSpPr>
      <xdr:spPr bwMode="auto">
        <a:xfrm>
          <a:off x="9525" y="2628900"/>
          <a:ext cx="2057400" cy="61341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88"/>
  <sheetViews>
    <sheetView showGridLines="0" tabSelected="1" workbookViewId="0">
      <selection sqref="A1:AQ1"/>
    </sheetView>
  </sheetViews>
  <sheetFormatPr baseColWidth="10" defaultRowHeight="13.2" x14ac:dyDescent="0.25"/>
  <cols>
    <col min="1" max="43" width="2.6640625" customWidth="1"/>
  </cols>
  <sheetData>
    <row r="1" spans="1:43" s="31" customFormat="1" ht="17.399999999999999" x14ac:dyDescent="0.3">
      <c r="A1" s="41" t="s">
        <v>67</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3"/>
    </row>
    <row r="2" spans="1:43" ht="6" customHeight="1" x14ac:dyDescent="0.25"/>
    <row r="3" spans="1:43" s="33" customFormat="1" ht="15.6" x14ac:dyDescent="0.3">
      <c r="A3" s="33" t="s">
        <v>42</v>
      </c>
      <c r="B3" s="33" t="s">
        <v>68</v>
      </c>
    </row>
    <row r="4" spans="1:43" x14ac:dyDescent="0.25">
      <c r="B4" t="s">
        <v>69</v>
      </c>
    </row>
    <row r="6" spans="1:43" s="31" customFormat="1" ht="17.399999999999999" x14ac:dyDescent="0.3">
      <c r="A6" s="41" t="s">
        <v>41</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3"/>
    </row>
    <row r="7" spans="1:43" ht="6" customHeight="1" x14ac:dyDescent="0.25"/>
    <row r="8" spans="1:43" s="33" customFormat="1" ht="15.6" x14ac:dyDescent="0.3">
      <c r="A8" s="33" t="s">
        <v>42</v>
      </c>
      <c r="B8" s="33" t="s">
        <v>43</v>
      </c>
    </row>
    <row r="9" spans="1:43" x14ac:dyDescent="0.25">
      <c r="B9" t="s">
        <v>44</v>
      </c>
    </row>
    <row r="10" spans="1:43" x14ac:dyDescent="0.25">
      <c r="B10" t="s">
        <v>74</v>
      </c>
    </row>
    <row r="11" spans="1:43" ht="6" customHeight="1" x14ac:dyDescent="0.25"/>
    <row r="12" spans="1:43" s="33" customFormat="1" ht="15.6" x14ac:dyDescent="0.3">
      <c r="A12" s="33" t="s">
        <v>45</v>
      </c>
      <c r="B12" s="33" t="s">
        <v>46</v>
      </c>
    </row>
    <row r="13" spans="1:43" x14ac:dyDescent="0.25">
      <c r="B13" t="s">
        <v>71</v>
      </c>
    </row>
    <row r="14" spans="1:43" ht="6" customHeight="1" x14ac:dyDescent="0.25"/>
    <row r="15" spans="1:43" s="33" customFormat="1" ht="15.6" x14ac:dyDescent="0.3">
      <c r="A15" s="33" t="s">
        <v>47</v>
      </c>
      <c r="B15" s="33" t="s">
        <v>48</v>
      </c>
    </row>
    <row r="16" spans="1:43" x14ac:dyDescent="0.25">
      <c r="B16" t="s">
        <v>49</v>
      </c>
      <c r="Y16" s="32" t="s">
        <v>50</v>
      </c>
    </row>
    <row r="17" spans="1:43" x14ac:dyDescent="0.25">
      <c r="Y17" s="32" t="s">
        <v>51</v>
      </c>
    </row>
    <row r="18" spans="1:43" x14ac:dyDescent="0.25">
      <c r="Y18" s="32" t="s">
        <v>52</v>
      </c>
    </row>
    <row r="19" spans="1:43" ht="6" customHeight="1" x14ac:dyDescent="0.25"/>
    <row r="20" spans="1:43" s="33" customFormat="1" ht="15.6" x14ac:dyDescent="0.3">
      <c r="A20" s="33" t="s">
        <v>53</v>
      </c>
      <c r="B20" s="33" t="s">
        <v>54</v>
      </c>
    </row>
    <row r="21" spans="1:43" x14ac:dyDescent="0.25">
      <c r="B21" t="s">
        <v>55</v>
      </c>
    </row>
    <row r="22" spans="1:43" ht="6" customHeight="1" x14ac:dyDescent="0.25"/>
    <row r="23" spans="1:43" s="33" customFormat="1" ht="15.6" x14ac:dyDescent="0.3">
      <c r="A23" s="33" t="s">
        <v>75</v>
      </c>
      <c r="B23" s="33" t="s">
        <v>76</v>
      </c>
    </row>
    <row r="24" spans="1:43" x14ac:dyDescent="0.25">
      <c r="B24" t="s">
        <v>77</v>
      </c>
    </row>
    <row r="25" spans="1:43" x14ac:dyDescent="0.25">
      <c r="B25" t="s">
        <v>78</v>
      </c>
    </row>
    <row r="27" spans="1:43" s="31" customFormat="1" ht="17.399999999999999" x14ac:dyDescent="0.3">
      <c r="A27" s="41" t="s">
        <v>56</v>
      </c>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3"/>
    </row>
    <row r="28" spans="1:43" ht="6" customHeight="1" x14ac:dyDescent="0.25"/>
    <row r="29" spans="1:43" s="33" customFormat="1" ht="15.6" x14ac:dyDescent="0.3">
      <c r="A29" s="33" t="s">
        <v>42</v>
      </c>
      <c r="B29" s="33" t="s">
        <v>43</v>
      </c>
    </row>
    <row r="30" spans="1:43" x14ac:dyDescent="0.25">
      <c r="B30" t="s">
        <v>60</v>
      </c>
      <c r="C30" t="s">
        <v>57</v>
      </c>
      <c r="L30" t="s">
        <v>58</v>
      </c>
    </row>
    <row r="31" spans="1:43" x14ac:dyDescent="0.25">
      <c r="B31" t="s">
        <v>60</v>
      </c>
      <c r="C31" t="s">
        <v>59</v>
      </c>
      <c r="L31" t="s">
        <v>61</v>
      </c>
    </row>
    <row r="32" spans="1:43" x14ac:dyDescent="0.25">
      <c r="B32" t="s">
        <v>60</v>
      </c>
      <c r="C32" t="s">
        <v>62</v>
      </c>
    </row>
    <row r="33" spans="1:13" ht="6" customHeight="1" x14ac:dyDescent="0.25"/>
    <row r="34" spans="1:13" s="33" customFormat="1" ht="15.6" x14ac:dyDescent="0.3">
      <c r="A34" s="33" t="s">
        <v>45</v>
      </c>
      <c r="B34" s="33" t="s">
        <v>63</v>
      </c>
    </row>
    <row r="35" spans="1:13" ht="6" customHeight="1" x14ac:dyDescent="0.25"/>
    <row r="36" spans="1:13" x14ac:dyDescent="0.25">
      <c r="B36" t="s">
        <v>60</v>
      </c>
      <c r="C36" s="38" t="str">
        <f>Formular!$A$6</f>
        <v>Anmeldung - Vorbereitung</v>
      </c>
      <c r="D36" s="39"/>
      <c r="E36" s="39"/>
      <c r="F36" s="39"/>
      <c r="G36" s="39"/>
      <c r="H36" s="39"/>
      <c r="I36" s="39"/>
      <c r="J36" s="39"/>
      <c r="K36" s="39"/>
      <c r="L36" s="39"/>
      <c r="M36" s="40"/>
    </row>
    <row r="37" spans="1:13" ht="3" customHeight="1" x14ac:dyDescent="0.25">
      <c r="C37" s="34"/>
      <c r="D37" s="34"/>
      <c r="E37" s="34"/>
      <c r="F37" s="34"/>
      <c r="G37" s="34"/>
      <c r="H37" s="34"/>
      <c r="I37" s="34"/>
      <c r="J37" s="34"/>
      <c r="K37" s="34"/>
      <c r="L37" s="34"/>
      <c r="M37" s="34"/>
    </row>
    <row r="38" spans="1:13" x14ac:dyDescent="0.25">
      <c r="C38" t="s">
        <v>70</v>
      </c>
    </row>
    <row r="39" spans="1:13" x14ac:dyDescent="0.25">
      <c r="C39" t="s">
        <v>65</v>
      </c>
    </row>
    <row r="40" spans="1:13" ht="6" customHeight="1" x14ac:dyDescent="0.25"/>
    <row r="41" spans="1:13" x14ac:dyDescent="0.25">
      <c r="B41" t="s">
        <v>60</v>
      </c>
      <c r="C41" s="38" t="str">
        <f>Formular!$B$6</f>
        <v>Anmeldung - alle Teilnehmer</v>
      </c>
      <c r="D41" s="39"/>
      <c r="E41" s="39"/>
      <c r="F41" s="39"/>
      <c r="G41" s="39"/>
      <c r="H41" s="39"/>
      <c r="I41" s="39"/>
      <c r="J41" s="39"/>
      <c r="K41" s="39"/>
      <c r="L41" s="39"/>
      <c r="M41" s="40"/>
    </row>
    <row r="42" spans="1:13" ht="3" customHeight="1" x14ac:dyDescent="0.25">
      <c r="C42" s="34"/>
      <c r="D42" s="34"/>
      <c r="E42" s="34"/>
      <c r="F42" s="34"/>
      <c r="G42" s="34"/>
      <c r="H42" s="34"/>
      <c r="I42" s="34"/>
      <c r="J42" s="34"/>
      <c r="K42" s="34"/>
      <c r="L42" s="34"/>
      <c r="M42" s="34"/>
    </row>
    <row r="43" spans="1:13" x14ac:dyDescent="0.25">
      <c r="C43" t="s">
        <v>64</v>
      </c>
    </row>
    <row r="44" spans="1:13" x14ac:dyDescent="0.25">
      <c r="C44" t="s">
        <v>72</v>
      </c>
    </row>
    <row r="45" spans="1:13" ht="6" customHeight="1" x14ac:dyDescent="0.25"/>
    <row r="46" spans="1:13" x14ac:dyDescent="0.25">
      <c r="B46" t="s">
        <v>60</v>
      </c>
      <c r="C46" s="38" t="str">
        <f>Formular!$C$6</f>
        <v>Anmeldung - U17-kniend</v>
      </c>
      <c r="D46" s="39"/>
      <c r="E46" s="39"/>
      <c r="F46" s="39"/>
      <c r="G46" s="39"/>
      <c r="H46" s="39"/>
      <c r="I46" s="39"/>
      <c r="J46" s="39"/>
      <c r="K46" s="39"/>
      <c r="L46" s="39"/>
      <c r="M46" s="40"/>
    </row>
    <row r="47" spans="1:13" ht="3" customHeight="1" x14ac:dyDescent="0.25">
      <c r="C47" s="34"/>
      <c r="D47" s="34"/>
      <c r="E47" s="34"/>
      <c r="F47" s="34"/>
      <c r="G47" s="34"/>
      <c r="H47" s="34"/>
      <c r="I47" s="34"/>
      <c r="J47" s="34"/>
      <c r="K47" s="34"/>
      <c r="L47" s="34"/>
      <c r="M47" s="34"/>
    </row>
    <row r="48" spans="1:13" x14ac:dyDescent="0.25">
      <c r="C48" t="str">
        <f>"Wird dieser Filter gesetzt, so werden die angemeldeten Schützen der Kategorie &gt;" &amp; Formular!BA4 &amp; "&lt;"</f>
        <v>Wird dieser Filter gesetzt, so werden die angemeldeten Schützen der Kategorie &gt;U17-kniend&lt;</v>
      </c>
    </row>
    <row r="49" spans="2:13" x14ac:dyDescent="0.25">
      <c r="C49" t="s">
        <v>72</v>
      </c>
    </row>
    <row r="50" spans="2:13" ht="6" customHeight="1" x14ac:dyDescent="0.25"/>
    <row r="51" spans="2:13" x14ac:dyDescent="0.25">
      <c r="B51" t="s">
        <v>60</v>
      </c>
      <c r="C51" s="38" t="str">
        <f>Formular!$D$6</f>
        <v>Anmeldung - U23-kniend</v>
      </c>
      <c r="D51" s="39"/>
      <c r="E51" s="39"/>
      <c r="F51" s="39"/>
      <c r="G51" s="39"/>
      <c r="H51" s="39"/>
      <c r="I51" s="39"/>
      <c r="J51" s="39"/>
      <c r="K51" s="39"/>
      <c r="L51" s="39"/>
      <c r="M51" s="40"/>
    </row>
    <row r="52" spans="2:13" ht="3" customHeight="1" x14ac:dyDescent="0.25">
      <c r="C52" s="34"/>
      <c r="D52" s="34"/>
      <c r="E52" s="34"/>
      <c r="F52" s="34"/>
      <c r="G52" s="34"/>
      <c r="H52" s="34"/>
      <c r="I52" s="34"/>
      <c r="J52" s="34"/>
      <c r="K52" s="34"/>
      <c r="L52" s="34"/>
      <c r="M52" s="34"/>
    </row>
    <row r="53" spans="2:13" x14ac:dyDescent="0.25">
      <c r="C53" t="str">
        <f>"Wird dieser Filter gesetzt, so werden die angemeldeten Schützen der Kategorie &gt;" &amp; Formular!BA5 &amp; "&lt;"</f>
        <v>Wird dieser Filter gesetzt, so werden die angemeldeten Schützen der Kategorie &gt;U23-kniend&lt;</v>
      </c>
    </row>
    <row r="54" spans="2:13" x14ac:dyDescent="0.25">
      <c r="C54" t="s">
        <v>72</v>
      </c>
    </row>
    <row r="55" spans="2:13" ht="6" customHeight="1" x14ac:dyDescent="0.25"/>
    <row r="56" spans="2:13" x14ac:dyDescent="0.25">
      <c r="B56" t="s">
        <v>60</v>
      </c>
      <c r="C56" s="38" t="str">
        <f>Formular!$E$6</f>
        <v>Anmeldung - ---</v>
      </c>
      <c r="D56" s="39"/>
      <c r="E56" s="39"/>
      <c r="F56" s="39"/>
      <c r="G56" s="39"/>
      <c r="H56" s="39"/>
      <c r="I56" s="39"/>
      <c r="J56" s="39"/>
      <c r="K56" s="39"/>
      <c r="L56" s="39"/>
      <c r="M56" s="40"/>
    </row>
    <row r="57" spans="2:13" ht="3" customHeight="1" x14ac:dyDescent="0.25">
      <c r="C57" s="34"/>
      <c r="D57" s="34"/>
      <c r="E57" s="34"/>
      <c r="F57" s="34"/>
      <c r="G57" s="34"/>
      <c r="H57" s="34"/>
      <c r="I57" s="34"/>
      <c r="J57" s="34"/>
      <c r="K57" s="34"/>
      <c r="L57" s="34"/>
      <c r="M57" s="34"/>
    </row>
    <row r="58" spans="2:13" x14ac:dyDescent="0.25">
      <c r="C58" t="str">
        <f>"Wird dieser Filter gesetzt, so werden die angemeldeten Schützen der Kategorie &gt;" &amp; Formular!BA6 &amp; "&lt;"</f>
        <v>Wird dieser Filter gesetzt, so werden die angemeldeten Schützen der Kategorie &gt;---&lt;</v>
      </c>
    </row>
    <row r="59" spans="2:13" x14ac:dyDescent="0.25">
      <c r="C59" t="s">
        <v>72</v>
      </c>
    </row>
    <row r="60" spans="2:13" ht="6" customHeight="1" x14ac:dyDescent="0.25"/>
    <row r="61" spans="2:13" x14ac:dyDescent="0.25">
      <c r="B61" t="s">
        <v>60</v>
      </c>
      <c r="C61" s="38" t="str">
        <f>Formular!$F$6</f>
        <v>Anmeldung - ---</v>
      </c>
      <c r="D61" s="39"/>
      <c r="E61" s="39"/>
      <c r="F61" s="39"/>
      <c r="G61" s="39"/>
      <c r="H61" s="39"/>
      <c r="I61" s="39"/>
      <c r="J61" s="39"/>
      <c r="K61" s="39"/>
      <c r="L61" s="39"/>
      <c r="M61" s="40"/>
    </row>
    <row r="62" spans="2:13" ht="3" customHeight="1" x14ac:dyDescent="0.25">
      <c r="C62" s="34"/>
      <c r="D62" s="34"/>
      <c r="E62" s="34"/>
      <c r="F62" s="34"/>
      <c r="G62" s="34"/>
      <c r="H62" s="34"/>
      <c r="I62" s="34"/>
      <c r="J62" s="34"/>
      <c r="K62" s="34"/>
      <c r="L62" s="34"/>
      <c r="M62" s="34"/>
    </row>
    <row r="63" spans="2:13" x14ac:dyDescent="0.25">
      <c r="C63" t="str">
        <f>"Wird dieser Filter gesetzt, so werden die angemeldeten Schützen der Kategorie &gt;" &amp; Formular!BA7 &amp; "&lt;"</f>
        <v>Wird dieser Filter gesetzt, so werden die angemeldeten Schützen der Kategorie &gt;---&lt;</v>
      </c>
    </row>
    <row r="64" spans="2:13" x14ac:dyDescent="0.25">
      <c r="C64" t="s">
        <v>72</v>
      </c>
    </row>
    <row r="65" spans="2:13" ht="6" customHeight="1" x14ac:dyDescent="0.25"/>
    <row r="66" spans="2:13" x14ac:dyDescent="0.25">
      <c r="B66" t="s">
        <v>60</v>
      </c>
      <c r="C66" s="38" t="str">
        <f>Formular!$H$6</f>
        <v>Resultate - alle Teilnehmer</v>
      </c>
      <c r="D66" s="39"/>
      <c r="E66" s="39"/>
      <c r="F66" s="39"/>
      <c r="G66" s="39"/>
      <c r="H66" s="39"/>
      <c r="I66" s="39"/>
      <c r="J66" s="39"/>
      <c r="K66" s="39"/>
      <c r="L66" s="39"/>
      <c r="M66" s="40"/>
    </row>
    <row r="67" spans="2:13" ht="3" customHeight="1" x14ac:dyDescent="0.25">
      <c r="C67" s="34"/>
      <c r="D67" s="34"/>
      <c r="E67" s="34"/>
      <c r="F67" s="34"/>
      <c r="G67" s="34"/>
      <c r="H67" s="34"/>
      <c r="I67" s="34"/>
      <c r="J67" s="34"/>
      <c r="K67" s="34"/>
      <c r="L67" s="34"/>
      <c r="M67" s="34"/>
    </row>
    <row r="68" spans="2:13" x14ac:dyDescent="0.25">
      <c r="C68" t="s">
        <v>73</v>
      </c>
    </row>
    <row r="69" spans="2:13" ht="6" customHeight="1" x14ac:dyDescent="0.25"/>
    <row r="70" spans="2:13" x14ac:dyDescent="0.25">
      <c r="B70" t="s">
        <v>60</v>
      </c>
      <c r="C70" s="38" t="str">
        <f>Formular!$I$6</f>
        <v>Resultate - U17-kniend</v>
      </c>
      <c r="D70" s="39"/>
      <c r="E70" s="39"/>
      <c r="F70" s="39"/>
      <c r="G70" s="39"/>
      <c r="H70" s="39"/>
      <c r="I70" s="39"/>
      <c r="J70" s="39"/>
      <c r="K70" s="39"/>
      <c r="L70" s="39"/>
      <c r="M70" s="40"/>
    </row>
    <row r="71" spans="2:13" ht="3" customHeight="1" x14ac:dyDescent="0.25">
      <c r="C71" s="34"/>
      <c r="D71" s="34"/>
      <c r="E71" s="34"/>
      <c r="F71" s="34"/>
      <c r="G71" s="34"/>
      <c r="H71" s="34"/>
      <c r="I71" s="34"/>
      <c r="J71" s="34"/>
      <c r="K71" s="34"/>
      <c r="L71" s="34"/>
      <c r="M71" s="34"/>
    </row>
    <row r="72" spans="2:13" x14ac:dyDescent="0.25">
      <c r="C72" t="str">
        <f>"Wird dieser Filter gesetzt, so werden die Resultatblätter der Kategorie &gt;" &amp; Formular!BA4 &amp; "&lt; angezeigt"</f>
        <v>Wird dieser Filter gesetzt, so werden die Resultatblätter der Kategorie &gt;U17-kniend&lt; angezeigt</v>
      </c>
    </row>
    <row r="73" spans="2:13" x14ac:dyDescent="0.25">
      <c r="C73" t="s">
        <v>66</v>
      </c>
    </row>
    <row r="74" spans="2:13" ht="6" customHeight="1" x14ac:dyDescent="0.25"/>
    <row r="75" spans="2:13" x14ac:dyDescent="0.25">
      <c r="B75" t="s">
        <v>60</v>
      </c>
      <c r="C75" s="38" t="str">
        <f>Formular!$J$6</f>
        <v>Resultate - U23-kniend</v>
      </c>
      <c r="D75" s="39"/>
      <c r="E75" s="39"/>
      <c r="F75" s="39"/>
      <c r="G75" s="39"/>
      <c r="H75" s="39"/>
      <c r="I75" s="39"/>
      <c r="J75" s="39"/>
      <c r="K75" s="39"/>
      <c r="L75" s="39"/>
      <c r="M75" s="40"/>
    </row>
    <row r="76" spans="2:13" ht="3" customHeight="1" x14ac:dyDescent="0.25">
      <c r="C76" s="34"/>
      <c r="D76" s="34"/>
      <c r="E76" s="34"/>
      <c r="F76" s="34"/>
      <c r="G76" s="34"/>
      <c r="H76" s="34"/>
      <c r="I76" s="34"/>
      <c r="J76" s="34"/>
      <c r="K76" s="34"/>
      <c r="L76" s="34"/>
      <c r="M76" s="34"/>
    </row>
    <row r="77" spans="2:13" x14ac:dyDescent="0.25">
      <c r="C77" t="str">
        <f>"Wird dieser Filter gesetzt, so werden die Resultatblätter der Kategorie &gt;" &amp; Formular!BA5 &amp; "&lt; angezeigt"</f>
        <v>Wird dieser Filter gesetzt, so werden die Resultatblätter der Kategorie &gt;U23-kniend&lt; angezeigt</v>
      </c>
    </row>
    <row r="78" spans="2:13" x14ac:dyDescent="0.25">
      <c r="C78" t="s">
        <v>66</v>
      </c>
    </row>
    <row r="79" spans="2:13" ht="6" customHeight="1" x14ac:dyDescent="0.25"/>
    <row r="80" spans="2:13" x14ac:dyDescent="0.25">
      <c r="B80" t="s">
        <v>60</v>
      </c>
      <c r="C80" s="38" t="str">
        <f>Formular!$K$6</f>
        <v>Resultate - ---</v>
      </c>
      <c r="D80" s="39"/>
      <c r="E80" s="39"/>
      <c r="F80" s="39"/>
      <c r="G80" s="39"/>
      <c r="H80" s="39"/>
      <c r="I80" s="39"/>
      <c r="J80" s="39"/>
      <c r="K80" s="39"/>
      <c r="L80" s="39"/>
      <c r="M80" s="40"/>
    </row>
    <row r="81" spans="2:13" ht="3" customHeight="1" x14ac:dyDescent="0.25">
      <c r="C81" s="34"/>
      <c r="D81" s="34"/>
      <c r="E81" s="34"/>
      <c r="F81" s="34"/>
      <c r="G81" s="34"/>
      <c r="H81" s="34"/>
      <c r="I81" s="34"/>
      <c r="J81" s="34"/>
      <c r="K81" s="34"/>
      <c r="L81" s="34"/>
      <c r="M81" s="34"/>
    </row>
    <row r="82" spans="2:13" x14ac:dyDescent="0.25">
      <c r="C82" t="str">
        <f>"Wird dieser Filter gesetzt, so werden die Resultatblätter der Kategorie &gt;" &amp; Formular!BA6 &amp; "&lt; angezeigt"</f>
        <v>Wird dieser Filter gesetzt, so werden die Resultatblätter der Kategorie &gt;---&lt; angezeigt</v>
      </c>
    </row>
    <row r="83" spans="2:13" x14ac:dyDescent="0.25">
      <c r="C83" t="s">
        <v>66</v>
      </c>
    </row>
    <row r="84" spans="2:13" ht="6" customHeight="1" x14ac:dyDescent="0.25"/>
    <row r="85" spans="2:13" x14ac:dyDescent="0.25">
      <c r="B85" t="s">
        <v>60</v>
      </c>
      <c r="C85" s="38" t="str">
        <f>Formular!$L$6</f>
        <v>Resultate - ---</v>
      </c>
      <c r="D85" s="39"/>
      <c r="E85" s="39"/>
      <c r="F85" s="39"/>
      <c r="G85" s="39"/>
      <c r="H85" s="39"/>
      <c r="I85" s="39"/>
      <c r="J85" s="39"/>
      <c r="K85" s="39"/>
      <c r="L85" s="39"/>
      <c r="M85" s="40"/>
    </row>
    <row r="86" spans="2:13" ht="3" customHeight="1" x14ac:dyDescent="0.25">
      <c r="C86" s="34"/>
      <c r="D86" s="34"/>
      <c r="E86" s="34"/>
      <c r="F86" s="34"/>
      <c r="G86" s="34"/>
      <c r="H86" s="34"/>
      <c r="I86" s="34"/>
      <c r="J86" s="34"/>
      <c r="K86" s="34"/>
      <c r="L86" s="34"/>
      <c r="M86" s="34"/>
    </row>
    <row r="87" spans="2:13" x14ac:dyDescent="0.25">
      <c r="C87" t="str">
        <f>"Wird dieser Filter gesetzt, so werden die Resultatblätter der Kategorie &gt;" &amp; Formular!BA7 &amp; "&lt; angezeigt"</f>
        <v>Wird dieser Filter gesetzt, so werden die Resultatblätter der Kategorie &gt;---&lt; angezeigt</v>
      </c>
    </row>
    <row r="88" spans="2:13" x14ac:dyDescent="0.25">
      <c r="C88" t="s">
        <v>66</v>
      </c>
    </row>
  </sheetData>
  <sheetProtection algorithmName="SHA-512" hashValue="w/VozlgOpNLZlIgU0g9O1wZkm+f6FxUjwSWlxqhyc0cLFjrKC2QcDHIHM1nW6YsK1gk3Qd9nY90mVBdyAPchSQ==" saltValue="CULh7OJ8nbpTELYI7Ctlhw==" spinCount="100000" sheet="1" objects="1" scenarios="1"/>
  <mergeCells count="14">
    <mergeCell ref="C85:M85"/>
    <mergeCell ref="C75:M75"/>
    <mergeCell ref="C80:M80"/>
    <mergeCell ref="A1:AQ1"/>
    <mergeCell ref="C56:M56"/>
    <mergeCell ref="C61:M61"/>
    <mergeCell ref="C66:M66"/>
    <mergeCell ref="C70:M70"/>
    <mergeCell ref="A6:AQ6"/>
    <mergeCell ref="A27:AQ27"/>
    <mergeCell ref="C36:M36"/>
    <mergeCell ref="C41:M41"/>
    <mergeCell ref="C46:M46"/>
    <mergeCell ref="C51:M51"/>
  </mergeCells>
  <phoneticPr fontId="4" type="noConversion"/>
  <pageMargins left="0.39370078740157483" right="0.39370078740157483" top="0.39370078740157483" bottom="0.39370078740157483" header="0.51181102362204722" footer="0.19685039370078741"/>
  <pageSetup paperSize="9" scale="82" orientation="portrait" verticalDpi="1200" r:id="rId1"/>
  <headerFooter alignWithMargins="0">
    <oddFooter>&amp;L&amp;8&amp;F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W458"/>
  <sheetViews>
    <sheetView showGridLines="0" zoomScaleNormal="100" workbookViewId="0">
      <pane ySplit="18" topLeftCell="A19" activePane="bottomLeft" state="frozen"/>
      <selection pane="bottomLeft" activeCell="AV4" sqref="AV4:AY5"/>
    </sheetView>
  </sheetViews>
  <sheetFormatPr baseColWidth="10" defaultColWidth="11.44140625" defaultRowHeight="13.2" x14ac:dyDescent="0.25"/>
  <cols>
    <col min="1" max="6" width="2.6640625" style="16" customWidth="1"/>
    <col min="7" max="7" width="0.88671875" style="16" customWidth="1"/>
    <col min="8" max="12" width="2.6640625" style="16" customWidth="1"/>
    <col min="13" max="52" width="2.6640625" style="5" customWidth="1"/>
    <col min="53" max="86" width="2.6640625" style="5" hidden="1" customWidth="1"/>
    <col min="87" max="91" width="5.33203125" style="3" hidden="1" customWidth="1"/>
    <col min="92" max="92" width="0.88671875" style="5" hidden="1" customWidth="1"/>
    <col min="93" max="94" width="5.33203125" style="3" hidden="1" customWidth="1"/>
    <col min="95" max="178" width="2.6640625" style="5" hidden="1" customWidth="1"/>
    <col min="179" max="179" width="2.6640625" style="5" customWidth="1"/>
    <col min="180" max="16384" width="11.44140625" style="5"/>
  </cols>
  <sheetData>
    <row r="1" spans="1:179" s="10" customFormat="1" ht="21" x14ac:dyDescent="0.25">
      <c r="S1" s="11" t="s">
        <v>82</v>
      </c>
      <c r="AW1" s="65">
        <v>2023</v>
      </c>
      <c r="AX1" s="66"/>
      <c r="AY1" s="67"/>
      <c r="AZ1" s="10" t="s">
        <v>60</v>
      </c>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3"/>
      <c r="CJ1" s="13"/>
      <c r="CK1" s="13"/>
      <c r="CL1" s="13"/>
      <c r="CM1" s="13"/>
      <c r="CN1" s="12"/>
      <c r="CO1" s="13"/>
      <c r="CP1" s="13"/>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0" t="s">
        <v>83</v>
      </c>
    </row>
    <row r="2" spans="1:179" ht="12.75" customHeight="1" x14ac:dyDescent="0.25">
      <c r="A2" s="79" t="s">
        <v>36</v>
      </c>
      <c r="B2" s="80"/>
      <c r="C2" s="80"/>
      <c r="D2" s="80"/>
      <c r="E2" s="80"/>
      <c r="F2" s="80"/>
      <c r="G2" s="80"/>
      <c r="H2" s="80"/>
      <c r="I2" s="80"/>
      <c r="J2" s="80"/>
      <c r="K2" s="80"/>
      <c r="L2" s="81"/>
      <c r="S2" s="14" t="s">
        <v>0</v>
      </c>
      <c r="BA2" s="73" t="s">
        <v>28</v>
      </c>
      <c r="BB2" s="73"/>
      <c r="BC2" s="73"/>
      <c r="BD2" s="73"/>
      <c r="BE2" s="73"/>
      <c r="BG2" s="59" t="s">
        <v>34</v>
      </c>
      <c r="BH2" s="59"/>
      <c r="BI2" s="59"/>
      <c r="BK2" s="59" t="s">
        <v>24</v>
      </c>
      <c r="BL2" s="59"/>
      <c r="BM2" s="59"/>
      <c r="BR2" s="59" t="s">
        <v>25</v>
      </c>
      <c r="BS2" s="59"/>
      <c r="BT2" s="59"/>
      <c r="BU2" s="59"/>
      <c r="BW2" s="59" t="s">
        <v>29</v>
      </c>
      <c r="BX2" s="59"/>
      <c r="BY2" s="59"/>
      <c r="BZ2" s="59"/>
      <c r="CA2" s="59"/>
      <c r="CB2" s="59"/>
      <c r="CC2" s="59"/>
    </row>
    <row r="3" spans="1:179" ht="3" customHeight="1" x14ac:dyDescent="0.25">
      <c r="G3" s="17"/>
    </row>
    <row r="4" spans="1:179" ht="12.75" customHeight="1" x14ac:dyDescent="0.25">
      <c r="A4" s="85" t="str">
        <f>IF(CO18&lt;&gt;CP18,"Filter aktiviert","kein Filter aktiviert")</f>
        <v>kein Filter aktiviert</v>
      </c>
      <c r="B4" s="85"/>
      <c r="C4" s="85"/>
      <c r="D4" s="85"/>
      <c r="E4" s="85"/>
      <c r="F4" s="85"/>
      <c r="G4" s="85"/>
      <c r="H4" s="85"/>
      <c r="I4" s="85"/>
      <c r="J4" s="85"/>
      <c r="K4" s="85"/>
      <c r="L4" s="85"/>
      <c r="S4" s="30" t="s">
        <v>20</v>
      </c>
      <c r="AD4" s="73" t="str">
        <f>BA4</f>
        <v>U17-kniend</v>
      </c>
      <c r="AE4" s="73"/>
      <c r="AF4" s="73"/>
      <c r="AG4" s="73"/>
      <c r="AH4" s="73"/>
      <c r="AI4" s="59">
        <f>CJ18</f>
        <v>0</v>
      </c>
      <c r="AJ4" s="59"/>
      <c r="AO4" s="72" t="s">
        <v>37</v>
      </c>
      <c r="AP4" s="72"/>
      <c r="AQ4" s="72"/>
      <c r="AR4" s="72"/>
      <c r="AS4" s="72"/>
      <c r="AT4" s="72"/>
      <c r="AU4" s="91"/>
      <c r="AV4" s="99"/>
      <c r="AW4" s="100"/>
      <c r="AX4" s="100"/>
      <c r="AY4" s="101"/>
      <c r="BA4" s="87" t="s">
        <v>84</v>
      </c>
      <c r="BB4" s="87"/>
      <c r="BC4" s="87"/>
      <c r="BD4" s="87"/>
      <c r="BE4" s="87"/>
      <c r="BG4" s="8">
        <v>8</v>
      </c>
      <c r="BH4" s="18" t="s">
        <v>35</v>
      </c>
      <c r="BI4" s="19">
        <v>16</v>
      </c>
      <c r="BK4" s="82">
        <v>20</v>
      </c>
      <c r="BL4" s="82"/>
      <c r="BM4" s="82"/>
      <c r="BS4" s="8" t="s">
        <v>10</v>
      </c>
      <c r="BT4" s="8" t="s">
        <v>9</v>
      </c>
      <c r="BY4" s="82">
        <v>2</v>
      </c>
      <c r="BZ4" s="82"/>
      <c r="CE4" s="44">
        <f>IF(CI17&gt;0, IF(AV4&gt;0,AV4,"Scheiben-Nr. fehlt"),AV4)</f>
        <v>0</v>
      </c>
      <c r="CF4" s="68"/>
      <c r="CG4" s="45"/>
      <c r="CI4" s="74" t="str">
        <f>"Anzahl - Total"</f>
        <v>Anzahl - Total</v>
      </c>
      <c r="CJ4" s="74" t="str">
        <f>"Anzahl - " &amp; BA4</f>
        <v>Anzahl - U17-kniend</v>
      </c>
      <c r="CK4" s="74" t="str">
        <f>"Anzahl - " &amp; BA5</f>
        <v>Anzahl - U23-kniend</v>
      </c>
      <c r="CL4" s="74" t="str">
        <f>"Anzahl - " &amp; BA6</f>
        <v>Anzahl - ---</v>
      </c>
      <c r="CM4" s="74" t="str">
        <f>"Anzahl - " &amp; BA7</f>
        <v>Anzahl - ---</v>
      </c>
      <c r="CO4" s="74" t="s">
        <v>22</v>
      </c>
      <c r="CP4" s="74" t="s">
        <v>31</v>
      </c>
    </row>
    <row r="5" spans="1:179" ht="12.75" customHeight="1" x14ac:dyDescent="0.25">
      <c r="A5" s="86" t="str">
        <f>IF(CO18&lt;&gt;CP18,"Es darf jeweils nur 1 Filter aktiv sein!","")</f>
        <v/>
      </c>
      <c r="B5" s="86"/>
      <c r="C5" s="86"/>
      <c r="D5" s="86"/>
      <c r="E5" s="86"/>
      <c r="F5" s="86"/>
      <c r="G5" s="86"/>
      <c r="H5" s="86"/>
      <c r="I5" s="86"/>
      <c r="J5" s="86"/>
      <c r="K5" s="86"/>
      <c r="L5" s="86"/>
      <c r="S5" s="20"/>
      <c r="AD5" s="73" t="str">
        <f>BA5</f>
        <v>U23-kniend</v>
      </c>
      <c r="AE5" s="73"/>
      <c r="AF5" s="73"/>
      <c r="AG5" s="73"/>
      <c r="AH5" s="73"/>
      <c r="AI5" s="59">
        <f>CK18</f>
        <v>0</v>
      </c>
      <c r="AJ5" s="59"/>
      <c r="AO5" s="72"/>
      <c r="AP5" s="72"/>
      <c r="AQ5" s="72"/>
      <c r="AR5" s="72"/>
      <c r="AS5" s="72"/>
      <c r="AT5" s="72"/>
      <c r="AU5" s="91"/>
      <c r="AV5" s="102"/>
      <c r="AW5" s="103"/>
      <c r="AX5" s="103"/>
      <c r="AY5" s="104"/>
      <c r="BA5" s="92" t="s">
        <v>85</v>
      </c>
      <c r="BB5" s="93"/>
      <c r="BC5" s="93"/>
      <c r="BD5" s="93"/>
      <c r="BE5" s="94"/>
      <c r="BG5" s="8">
        <v>8</v>
      </c>
      <c r="BH5" s="18" t="s">
        <v>35</v>
      </c>
      <c r="BI5" s="19">
        <v>22</v>
      </c>
      <c r="BK5" s="82">
        <v>40</v>
      </c>
      <c r="BL5" s="82"/>
      <c r="BM5" s="82"/>
      <c r="BS5" s="8" t="s">
        <v>10</v>
      </c>
      <c r="BT5" s="8" t="s">
        <v>10</v>
      </c>
      <c r="BY5" s="82">
        <v>2</v>
      </c>
      <c r="BZ5" s="82"/>
      <c r="CE5" s="44">
        <f>CE4-1</f>
        <v>-1</v>
      </c>
      <c r="CF5" s="68"/>
      <c r="CG5" s="45"/>
      <c r="CI5" s="75"/>
      <c r="CJ5" s="75"/>
      <c r="CK5" s="75"/>
      <c r="CL5" s="75"/>
      <c r="CM5" s="75"/>
      <c r="CO5" s="75"/>
      <c r="CP5" s="75"/>
    </row>
    <row r="6" spans="1:179" ht="12.75" customHeight="1" x14ac:dyDescent="0.25">
      <c r="A6" s="84" t="str">
        <f xml:space="preserve"> "Anmeldung - Vorbereitung"</f>
        <v>Anmeldung - Vorbereitung</v>
      </c>
      <c r="B6" s="84" t="str">
        <f>"Anmeldung - alle Teilnehmer"</f>
        <v>Anmeldung - alle Teilnehmer</v>
      </c>
      <c r="C6" s="84" t="str">
        <f>"Anmeldung - " &amp; BA4</f>
        <v>Anmeldung - U17-kniend</v>
      </c>
      <c r="D6" s="84" t="str">
        <f>"Anmeldung - " &amp; BA5</f>
        <v>Anmeldung - U23-kniend</v>
      </c>
      <c r="E6" s="84" t="str">
        <f>"Anmeldung - " &amp; BA6</f>
        <v>Anmeldung - ---</v>
      </c>
      <c r="F6" s="84" t="str">
        <f>"Anmeldung - " &amp; BA7</f>
        <v>Anmeldung - ---</v>
      </c>
      <c r="H6" s="84" t="str">
        <f>"Resultate - alle Teilnehmer"</f>
        <v>Resultate - alle Teilnehmer</v>
      </c>
      <c r="I6" s="84" t="str">
        <f>"Resultate - " &amp;BA4</f>
        <v>Resultate - U17-kniend</v>
      </c>
      <c r="J6" s="84" t="str">
        <f>"Resultate - " &amp;BA5</f>
        <v>Resultate - U23-kniend</v>
      </c>
      <c r="K6" s="84" t="str">
        <f>"Resultate - " &amp;BA6</f>
        <v>Resultate - ---</v>
      </c>
      <c r="L6" s="84" t="str">
        <f>"Resultate - " &amp;BA7</f>
        <v>Resultate - ---</v>
      </c>
      <c r="S6" s="20"/>
      <c r="AD6" s="73" t="str">
        <f>BA6</f>
        <v>---</v>
      </c>
      <c r="AE6" s="73"/>
      <c r="AF6" s="73"/>
      <c r="AG6" s="73"/>
      <c r="AH6" s="73"/>
      <c r="AI6" s="59">
        <f>CL18</f>
        <v>0</v>
      </c>
      <c r="AJ6" s="59"/>
      <c r="AO6" s="72" t="s">
        <v>38</v>
      </c>
      <c r="AP6" s="72"/>
      <c r="AQ6" s="72"/>
      <c r="AR6" s="72"/>
      <c r="AS6" s="72"/>
      <c r="AT6" s="72"/>
      <c r="AU6" s="91"/>
      <c r="AV6" s="88" t="str">
        <f>IF(AO455&gt;AV4,AO455,"")</f>
        <v/>
      </c>
      <c r="AW6" s="89"/>
      <c r="AX6" s="89"/>
      <c r="AY6" s="90"/>
      <c r="BA6" s="95" t="s">
        <v>40</v>
      </c>
      <c r="BB6" s="93"/>
      <c r="BC6" s="93"/>
      <c r="BD6" s="93"/>
      <c r="BE6" s="94"/>
      <c r="BG6" s="8">
        <v>99</v>
      </c>
      <c r="BH6" s="18" t="s">
        <v>35</v>
      </c>
      <c r="BI6" s="19">
        <v>99</v>
      </c>
      <c r="BK6" s="82">
        <v>0</v>
      </c>
      <c r="BL6" s="82"/>
      <c r="BM6" s="82"/>
      <c r="BS6" s="8"/>
      <c r="BT6" s="8"/>
      <c r="BY6" s="82"/>
      <c r="BZ6" s="82"/>
      <c r="CI6" s="75"/>
      <c r="CJ6" s="75"/>
      <c r="CK6" s="75"/>
      <c r="CL6" s="75"/>
      <c r="CM6" s="75"/>
      <c r="CO6" s="75"/>
      <c r="CP6" s="75"/>
    </row>
    <row r="7" spans="1:179" ht="12.75" customHeight="1" x14ac:dyDescent="0.25">
      <c r="A7" s="84"/>
      <c r="B7" s="84"/>
      <c r="C7" s="84"/>
      <c r="D7" s="84"/>
      <c r="E7" s="84"/>
      <c r="F7" s="84"/>
      <c r="H7" s="84"/>
      <c r="I7" s="84"/>
      <c r="J7" s="84"/>
      <c r="K7" s="84"/>
      <c r="L7" s="84"/>
      <c r="S7" s="20"/>
      <c r="AD7" s="73" t="str">
        <f>BA7</f>
        <v>---</v>
      </c>
      <c r="AE7" s="73"/>
      <c r="AF7" s="73"/>
      <c r="AG7" s="73"/>
      <c r="AH7" s="73"/>
      <c r="AI7" s="59">
        <f>CM18</f>
        <v>0</v>
      </c>
      <c r="AJ7" s="59"/>
      <c r="AO7" s="72"/>
      <c r="AP7" s="72"/>
      <c r="AQ7" s="72"/>
      <c r="AR7" s="72"/>
      <c r="AS7" s="72"/>
      <c r="AT7" s="72"/>
      <c r="AU7" s="91"/>
      <c r="AV7" s="55"/>
      <c r="AW7" s="56"/>
      <c r="AX7" s="56"/>
      <c r="AY7" s="57"/>
      <c r="BA7" s="95" t="s">
        <v>40</v>
      </c>
      <c r="BB7" s="93"/>
      <c r="BC7" s="93"/>
      <c r="BD7" s="93"/>
      <c r="BE7" s="94"/>
      <c r="BG7" s="8">
        <v>99</v>
      </c>
      <c r="BH7" s="18" t="s">
        <v>35</v>
      </c>
      <c r="BI7" s="19">
        <v>99</v>
      </c>
      <c r="BK7" s="82">
        <v>0</v>
      </c>
      <c r="BL7" s="82"/>
      <c r="BM7" s="82"/>
      <c r="BS7" s="8"/>
      <c r="BT7" s="8"/>
      <c r="BY7" s="82"/>
      <c r="BZ7" s="82"/>
      <c r="CI7" s="75"/>
      <c r="CJ7" s="75"/>
      <c r="CK7" s="75"/>
      <c r="CL7" s="75"/>
      <c r="CM7" s="75"/>
      <c r="CO7" s="75"/>
      <c r="CP7" s="75"/>
    </row>
    <row r="8" spans="1:179" ht="12.75" customHeight="1" x14ac:dyDescent="0.25">
      <c r="A8" s="84"/>
      <c r="B8" s="84"/>
      <c r="C8" s="84"/>
      <c r="D8" s="84"/>
      <c r="E8" s="84"/>
      <c r="F8" s="84"/>
      <c r="H8" s="84"/>
      <c r="I8" s="84"/>
      <c r="J8" s="84"/>
      <c r="K8" s="84"/>
      <c r="L8" s="84"/>
      <c r="S8" s="20"/>
      <c r="AD8" s="96" t="s">
        <v>21</v>
      </c>
      <c r="AE8" s="97"/>
      <c r="AF8" s="97"/>
      <c r="AG8" s="97"/>
      <c r="AH8" s="98"/>
      <c r="AI8" s="85">
        <f>SUM(AI4:AJ7)</f>
        <v>0</v>
      </c>
      <c r="AJ8" s="85"/>
      <c r="AO8" s="5" t="s">
        <v>39</v>
      </c>
      <c r="AV8" s="44" t="str">
        <f>IF(AO455&gt;AV4,AV6-AV4+1,"")</f>
        <v/>
      </c>
      <c r="AW8" s="68"/>
      <c r="AX8" s="68"/>
      <c r="AY8" s="45"/>
      <c r="BK8" s="5" t="s">
        <v>80</v>
      </c>
      <c r="CI8" s="75"/>
      <c r="CJ8" s="75"/>
      <c r="CK8" s="75"/>
      <c r="CL8" s="75"/>
      <c r="CM8" s="75"/>
      <c r="CO8" s="75"/>
      <c r="CP8" s="75"/>
    </row>
    <row r="9" spans="1:179" ht="3" customHeight="1" x14ac:dyDescent="0.25">
      <c r="A9" s="84"/>
      <c r="B9" s="84"/>
      <c r="C9" s="84"/>
      <c r="D9" s="84"/>
      <c r="E9" s="84"/>
      <c r="F9" s="84"/>
      <c r="G9" s="17"/>
      <c r="H9" s="84"/>
      <c r="I9" s="84"/>
      <c r="J9" s="84"/>
      <c r="K9" s="84"/>
      <c r="L9" s="84"/>
      <c r="S9" s="20"/>
      <c r="CI9" s="76"/>
      <c r="CJ9" s="76"/>
      <c r="CK9" s="76"/>
      <c r="CL9" s="76"/>
      <c r="CM9" s="76"/>
      <c r="CO9" s="76"/>
      <c r="CP9" s="76"/>
    </row>
    <row r="10" spans="1:179" ht="16.5" customHeight="1" x14ac:dyDescent="0.25">
      <c r="A10" s="84"/>
      <c r="B10" s="84"/>
      <c r="C10" s="84"/>
      <c r="D10" s="84"/>
      <c r="E10" s="84"/>
      <c r="F10" s="84"/>
      <c r="H10" s="84"/>
      <c r="I10" s="84"/>
      <c r="J10" s="84"/>
      <c r="K10" s="84"/>
      <c r="L10" s="84"/>
      <c r="N10" s="20" t="s">
        <v>1</v>
      </c>
      <c r="S10" s="49"/>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1"/>
      <c r="CI10" s="76"/>
      <c r="CJ10" s="76"/>
      <c r="CK10" s="76"/>
      <c r="CL10" s="76"/>
      <c r="CM10" s="76"/>
      <c r="CO10" s="76"/>
      <c r="CP10" s="76"/>
    </row>
    <row r="11" spans="1:179" ht="3" customHeight="1" x14ac:dyDescent="0.25">
      <c r="A11" s="84"/>
      <c r="B11" s="84"/>
      <c r="C11" s="84"/>
      <c r="D11" s="84"/>
      <c r="E11" s="84"/>
      <c r="F11" s="84"/>
      <c r="G11" s="17"/>
      <c r="H11" s="84"/>
      <c r="I11" s="84"/>
      <c r="J11" s="84"/>
      <c r="K11" s="84"/>
      <c r="L11" s="84"/>
      <c r="N11" s="20"/>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CI11" s="76"/>
      <c r="CJ11" s="76"/>
      <c r="CK11" s="76"/>
      <c r="CL11" s="76"/>
      <c r="CM11" s="76"/>
      <c r="CO11" s="76"/>
      <c r="CP11" s="76"/>
    </row>
    <row r="12" spans="1:179" ht="16.5" customHeight="1" x14ac:dyDescent="0.25">
      <c r="A12" s="84"/>
      <c r="B12" s="84"/>
      <c r="C12" s="84"/>
      <c r="D12" s="84"/>
      <c r="E12" s="84"/>
      <c r="F12" s="84"/>
      <c r="H12" s="84"/>
      <c r="I12" s="84"/>
      <c r="J12" s="84"/>
      <c r="K12" s="84"/>
      <c r="L12" s="84"/>
      <c r="N12" s="20" t="s">
        <v>13</v>
      </c>
      <c r="S12" s="2" t="s">
        <v>2</v>
      </c>
      <c r="T12" s="2"/>
      <c r="U12" s="2"/>
      <c r="V12" s="2"/>
      <c r="W12" s="2"/>
      <c r="X12" s="2"/>
      <c r="Y12" s="49"/>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1"/>
      <c r="BK12" s="5" t="s">
        <v>81</v>
      </c>
      <c r="BO12" s="105">
        <v>10</v>
      </c>
      <c r="BP12" s="106"/>
      <c r="CI12" s="76"/>
      <c r="CJ12" s="76"/>
      <c r="CK12" s="76"/>
      <c r="CL12" s="76"/>
      <c r="CM12" s="76"/>
      <c r="CO12" s="76"/>
      <c r="CP12" s="76"/>
    </row>
    <row r="13" spans="1:179" ht="16.5" customHeight="1" x14ac:dyDescent="0.25">
      <c r="A13" s="84"/>
      <c r="B13" s="84"/>
      <c r="C13" s="84"/>
      <c r="D13" s="84"/>
      <c r="E13" s="84"/>
      <c r="F13" s="84"/>
      <c r="G13" s="17"/>
      <c r="H13" s="84"/>
      <c r="I13" s="84"/>
      <c r="J13" s="84"/>
      <c r="K13" s="84"/>
      <c r="L13" s="84"/>
      <c r="N13" s="20"/>
      <c r="S13" s="2" t="s">
        <v>14</v>
      </c>
      <c r="T13" s="2"/>
      <c r="U13" s="2"/>
      <c r="V13" s="2"/>
      <c r="W13" s="2"/>
      <c r="X13" s="2"/>
      <c r="Y13" s="83"/>
      <c r="Z13" s="83"/>
      <c r="AA13" s="83"/>
      <c r="AB13" s="83"/>
      <c r="AC13" s="83"/>
      <c r="AD13" s="83"/>
      <c r="AE13" s="83"/>
      <c r="AF13" s="83"/>
      <c r="AG13" s="83"/>
      <c r="AH13" s="83"/>
      <c r="AI13" s="83"/>
      <c r="AJ13" s="83"/>
      <c r="AK13" s="9"/>
      <c r="AL13" s="9" t="s">
        <v>15</v>
      </c>
      <c r="AM13" s="9"/>
      <c r="AN13" s="9"/>
      <c r="AO13" s="49"/>
      <c r="AP13" s="50"/>
      <c r="AQ13" s="50"/>
      <c r="AR13" s="50"/>
      <c r="AS13" s="50"/>
      <c r="AT13" s="50"/>
      <c r="AU13" s="50"/>
      <c r="AV13" s="50"/>
      <c r="AW13" s="50"/>
      <c r="AX13" s="50"/>
      <c r="AY13" s="51"/>
      <c r="CI13" s="76"/>
      <c r="CJ13" s="76"/>
      <c r="CK13" s="76"/>
      <c r="CL13" s="76"/>
      <c r="CM13" s="76"/>
      <c r="CO13" s="76"/>
      <c r="CP13" s="76"/>
    </row>
    <row r="14" spans="1:179" ht="3" customHeight="1" x14ac:dyDescent="0.25">
      <c r="A14" s="84"/>
      <c r="B14" s="84"/>
      <c r="C14" s="84"/>
      <c r="D14" s="84"/>
      <c r="E14" s="84"/>
      <c r="F14" s="84"/>
      <c r="G14" s="17"/>
      <c r="H14" s="84"/>
      <c r="I14" s="84"/>
      <c r="J14" s="84"/>
      <c r="K14" s="84"/>
      <c r="L14" s="84"/>
      <c r="N14" s="20"/>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CI14" s="76"/>
      <c r="CJ14" s="76"/>
      <c r="CK14" s="76"/>
      <c r="CL14" s="76"/>
      <c r="CM14" s="76"/>
      <c r="CO14" s="76"/>
      <c r="CP14" s="76"/>
    </row>
    <row r="15" spans="1:179" ht="16.5" customHeight="1" x14ac:dyDescent="0.25">
      <c r="A15" s="84"/>
      <c r="B15" s="84"/>
      <c r="C15" s="84"/>
      <c r="D15" s="84"/>
      <c r="E15" s="84"/>
      <c r="F15" s="84"/>
      <c r="G15" s="17"/>
      <c r="H15" s="84"/>
      <c r="I15" s="84"/>
      <c r="J15" s="84"/>
      <c r="K15" s="84"/>
      <c r="L15" s="84"/>
      <c r="N15" s="20"/>
      <c r="S15" s="2" t="s">
        <v>16</v>
      </c>
      <c r="T15" s="2"/>
      <c r="U15" s="2"/>
      <c r="V15" s="2"/>
      <c r="W15" s="2"/>
      <c r="X15" s="2"/>
      <c r="Y15" s="69"/>
      <c r="Z15" s="70"/>
      <c r="AA15" s="70"/>
      <c r="AB15" s="70"/>
      <c r="AC15" s="70"/>
      <c r="AD15" s="70"/>
      <c r="AE15" s="70"/>
      <c r="AF15" s="71"/>
      <c r="AG15" s="4"/>
      <c r="AH15" s="2" t="s">
        <v>17</v>
      </c>
      <c r="AI15" s="2"/>
      <c r="AJ15" s="69"/>
      <c r="AK15" s="70"/>
      <c r="AL15" s="70"/>
      <c r="AM15" s="70"/>
      <c r="AN15" s="70"/>
      <c r="AO15" s="70"/>
      <c r="AP15" s="70"/>
      <c r="AQ15" s="70"/>
      <c r="AR15" s="70"/>
      <c r="AS15" s="70"/>
      <c r="AT15" s="70"/>
      <c r="AU15" s="70"/>
      <c r="AV15" s="70"/>
      <c r="AW15" s="70"/>
      <c r="AX15" s="70"/>
      <c r="AY15" s="71"/>
      <c r="CI15" s="77"/>
      <c r="CJ15" s="77"/>
      <c r="CK15" s="77"/>
      <c r="CL15" s="77"/>
      <c r="CM15" s="77"/>
      <c r="CO15" s="77"/>
      <c r="CP15" s="77"/>
    </row>
    <row r="16" spans="1:179" ht="3" customHeight="1" x14ac:dyDescent="0.25">
      <c r="A16" s="84"/>
      <c r="B16" s="84"/>
      <c r="C16" s="84"/>
      <c r="D16" s="84"/>
      <c r="E16" s="84"/>
      <c r="F16" s="84"/>
      <c r="G16" s="17"/>
      <c r="H16" s="84"/>
      <c r="I16" s="84"/>
      <c r="J16" s="84"/>
      <c r="K16" s="84"/>
      <c r="L16" s="84"/>
      <c r="N16" s="20"/>
      <c r="S16" s="2"/>
      <c r="T16" s="2"/>
      <c r="U16" s="2"/>
      <c r="V16" s="2"/>
      <c r="W16" s="2"/>
      <c r="X16" s="2"/>
      <c r="Y16" s="6"/>
      <c r="Z16" s="6"/>
      <c r="AA16" s="6"/>
      <c r="AB16" s="6"/>
      <c r="AC16" s="6"/>
      <c r="AD16" s="6"/>
      <c r="AE16" s="6"/>
      <c r="AF16" s="6"/>
      <c r="AG16" s="4"/>
      <c r="AH16" s="2"/>
      <c r="AI16" s="2"/>
      <c r="AJ16" s="6"/>
      <c r="AK16" s="6"/>
      <c r="AL16" s="6"/>
      <c r="AM16" s="6"/>
      <c r="AN16" s="6"/>
      <c r="AO16" s="6"/>
      <c r="AP16" s="6"/>
      <c r="AQ16" s="6"/>
      <c r="AR16" s="6"/>
      <c r="AS16" s="6"/>
      <c r="AT16" s="6"/>
      <c r="AU16" s="6"/>
      <c r="AV16" s="6"/>
      <c r="AW16" s="6"/>
      <c r="AX16" s="6"/>
      <c r="AY16" s="6"/>
      <c r="CI16" s="21"/>
      <c r="CJ16" s="21"/>
      <c r="CK16" s="21"/>
      <c r="CL16" s="21"/>
      <c r="CM16" s="21"/>
    </row>
    <row r="17" spans="1:94" ht="16.5" customHeight="1" x14ac:dyDescent="0.25">
      <c r="A17" s="84"/>
      <c r="B17" s="84"/>
      <c r="C17" s="84"/>
      <c r="D17" s="84"/>
      <c r="E17" s="84"/>
      <c r="F17" s="84"/>
      <c r="G17" s="17"/>
      <c r="H17" s="84"/>
      <c r="I17" s="84"/>
      <c r="J17" s="84"/>
      <c r="K17" s="84"/>
      <c r="L17" s="84"/>
      <c r="N17" s="20"/>
      <c r="S17" s="2" t="s">
        <v>18</v>
      </c>
      <c r="T17" s="2"/>
      <c r="U17" s="2"/>
      <c r="V17" s="2"/>
      <c r="W17" s="2"/>
      <c r="X17" s="2"/>
      <c r="Y17" s="69"/>
      <c r="Z17" s="70"/>
      <c r="AA17" s="70"/>
      <c r="AB17" s="70"/>
      <c r="AC17" s="70"/>
      <c r="AD17" s="70"/>
      <c r="AE17" s="70"/>
      <c r="AF17" s="70"/>
      <c r="AG17" s="70"/>
      <c r="AH17" s="70"/>
      <c r="AI17" s="70"/>
      <c r="AJ17" s="70"/>
      <c r="AK17" s="70"/>
      <c r="AL17" s="70"/>
      <c r="AM17" s="70"/>
      <c r="AN17" s="71"/>
      <c r="AO17" s="6"/>
      <c r="AP17" s="7"/>
      <c r="AQ17" s="7"/>
      <c r="AR17" s="7"/>
      <c r="AS17" s="7"/>
      <c r="AT17" s="7"/>
      <c r="AU17" s="7"/>
      <c r="AV17" s="7"/>
      <c r="AW17" s="7"/>
      <c r="AX17" s="7"/>
      <c r="AY17" s="7"/>
      <c r="CI17" s="21">
        <f>IF(CI18&gt;0,1,0)</f>
        <v>0</v>
      </c>
      <c r="CJ17" s="21"/>
      <c r="CK17" s="21"/>
      <c r="CL17" s="21"/>
      <c r="CM17" s="21"/>
    </row>
    <row r="18" spans="1:94" x14ac:dyDescent="0.25">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3" t="s">
        <v>19</v>
      </c>
      <c r="AQ18" s="22"/>
      <c r="AR18" s="22"/>
      <c r="AS18" s="22"/>
      <c r="AT18" s="22"/>
      <c r="AU18" s="22"/>
      <c r="AV18" s="22"/>
      <c r="AW18" s="22"/>
      <c r="AX18" s="22"/>
      <c r="AY18" s="22"/>
      <c r="CI18" s="3">
        <f>SUBTOTAL(9,CI20:CI9864)</f>
        <v>0</v>
      </c>
      <c r="CJ18" s="3">
        <f>SUBTOTAL(9,CJ20:CJ9864)</f>
        <v>0</v>
      </c>
      <c r="CK18" s="3">
        <f>SUBTOTAL(9,CK20:CK9864)</f>
        <v>0</v>
      </c>
      <c r="CL18" s="3">
        <f>SUBTOTAL(9,CL20:CL9864)</f>
        <v>0</v>
      </c>
      <c r="CM18" s="3">
        <f>SUBTOTAL(9,CM20:CM9864)</f>
        <v>0</v>
      </c>
      <c r="CO18" s="3">
        <f>SUBTOTAL(9,CO20:CO9864)</f>
        <v>439</v>
      </c>
      <c r="CP18" s="3">
        <f>SUM(CP20:CP9864)</f>
        <v>439</v>
      </c>
    </row>
    <row r="19" spans="1:94" ht="3" customHeight="1" x14ac:dyDescent="0.25">
      <c r="A19" s="24">
        <v>1</v>
      </c>
      <c r="B19" s="28">
        <f>CI20</f>
        <v>0</v>
      </c>
      <c r="C19" s="28">
        <f>CJ20</f>
        <v>0</v>
      </c>
      <c r="D19" s="28">
        <f>CK20</f>
        <v>0</v>
      </c>
      <c r="E19" s="28">
        <f>CL20</f>
        <v>0</v>
      </c>
      <c r="F19" s="28">
        <f>CM20</f>
        <v>0</v>
      </c>
      <c r="H19" s="28">
        <f>CI20</f>
        <v>0</v>
      </c>
      <c r="I19" s="28">
        <f>CJ20</f>
        <v>0</v>
      </c>
      <c r="J19" s="28">
        <f>CK20</f>
        <v>0</v>
      </c>
      <c r="K19" s="28">
        <f>CL20</f>
        <v>0</v>
      </c>
      <c r="L19" s="28">
        <f>CM20</f>
        <v>0</v>
      </c>
      <c r="CO19" s="3">
        <v>1</v>
      </c>
      <c r="CP19" s="3">
        <v>1</v>
      </c>
    </row>
    <row r="20" spans="1:94" ht="16.5" customHeight="1" x14ac:dyDescent="0.25">
      <c r="A20" s="24">
        <v>1</v>
      </c>
      <c r="B20" s="28">
        <f>CI20</f>
        <v>0</v>
      </c>
      <c r="C20" s="28">
        <f>CJ20</f>
        <v>0</v>
      </c>
      <c r="D20" s="28">
        <f>CK20</f>
        <v>0</v>
      </c>
      <c r="E20" s="28">
        <f>CL20</f>
        <v>0</v>
      </c>
      <c r="F20" s="28">
        <f>CM20</f>
        <v>0</v>
      </c>
      <c r="H20" s="28">
        <f>CI20</f>
        <v>0</v>
      </c>
      <c r="I20" s="28">
        <f>CJ20</f>
        <v>0</v>
      </c>
      <c r="J20" s="28">
        <f>CK20</f>
        <v>0</v>
      </c>
      <c r="K20" s="28">
        <f>CL20</f>
        <v>0</v>
      </c>
      <c r="L20" s="28">
        <f>CM20</f>
        <v>0</v>
      </c>
      <c r="N20" s="20" t="s">
        <v>30</v>
      </c>
      <c r="Q20" s="16">
        <v>1</v>
      </c>
      <c r="R20" s="16"/>
      <c r="S20" s="5" t="s">
        <v>2</v>
      </c>
      <c r="Y20" s="49"/>
      <c r="Z20" s="50"/>
      <c r="AA20" s="50"/>
      <c r="AB20" s="50"/>
      <c r="AC20" s="50"/>
      <c r="AD20" s="50"/>
      <c r="AE20" s="50"/>
      <c r="AF20" s="50"/>
      <c r="AG20" s="50"/>
      <c r="AH20" s="50"/>
      <c r="AI20" s="50"/>
      <c r="AJ20" s="50"/>
      <c r="AK20" s="50"/>
      <c r="AL20" s="50"/>
      <c r="AM20" s="50"/>
      <c r="AN20" s="50"/>
      <c r="AO20" s="50"/>
      <c r="AP20" s="51"/>
      <c r="AS20" s="5" t="s">
        <v>23</v>
      </c>
      <c r="AV20" s="52"/>
      <c r="AW20" s="52"/>
      <c r="AX20" s="52"/>
      <c r="AY20" s="52"/>
      <c r="BA20" s="73">
        <f>IF(AW39&gt;0, IF(LEN(Y20)&gt;3,Y20,"Name fehlt"),Y20)</f>
        <v>0</v>
      </c>
      <c r="BB20" s="73"/>
      <c r="BC20" s="73"/>
      <c r="BD20" s="73"/>
      <c r="BE20" s="73"/>
      <c r="BI20" s="64">
        <f>IF(LEN(Y20)&gt;3, DATE((AW$1-BN21),12,31),0)</f>
        <v>0</v>
      </c>
      <c r="BJ20" s="64"/>
      <c r="BK20" s="64"/>
      <c r="BL20" s="64"/>
      <c r="BN20" s="25"/>
      <c r="BO20" s="25"/>
      <c r="BP20" s="25"/>
      <c r="BQ20" s="64">
        <f>IF(LEN(Y20)&gt;3, DATE((AW$1-BV21),1,1),0)</f>
        <v>0</v>
      </c>
      <c r="BR20" s="64"/>
      <c r="BS20" s="64"/>
      <c r="BT20" s="64"/>
      <c r="CI20" s="3">
        <f>IF(LEN(Y20)&gt;3,1,0)</f>
        <v>0</v>
      </c>
      <c r="CJ20" s="3">
        <f>IF(Y23="X",CI20,0)</f>
        <v>0</v>
      </c>
      <c r="CK20" s="3">
        <f>IF(AF23="X",CI20,0)</f>
        <v>0</v>
      </c>
      <c r="CL20" s="3">
        <f>IF(AM23="X",CI20,0)</f>
        <v>0</v>
      </c>
      <c r="CM20" s="3">
        <f>IF(AT23="X",CI20,0)</f>
        <v>0</v>
      </c>
      <c r="CO20" s="3">
        <v>1</v>
      </c>
      <c r="CP20" s="3">
        <v>1</v>
      </c>
    </row>
    <row r="21" spans="1:94" ht="16.5" customHeight="1" x14ac:dyDescent="0.25">
      <c r="A21" s="24">
        <v>1</v>
      </c>
      <c r="B21" s="28">
        <f>CI20</f>
        <v>0</v>
      </c>
      <c r="C21" s="28">
        <f>CJ20</f>
        <v>0</v>
      </c>
      <c r="D21" s="28">
        <f>CK20</f>
        <v>0</v>
      </c>
      <c r="E21" s="28">
        <f>CL20</f>
        <v>0</v>
      </c>
      <c r="F21" s="28">
        <f>CM20</f>
        <v>0</v>
      </c>
      <c r="H21" s="28">
        <f>CI20</f>
        <v>0</v>
      </c>
      <c r="I21" s="28">
        <f>CJ20</f>
        <v>0</v>
      </c>
      <c r="J21" s="28">
        <f>CK20</f>
        <v>0</v>
      </c>
      <c r="K21" s="28">
        <f>CL20</f>
        <v>0</v>
      </c>
      <c r="L21" s="28">
        <f>CM20</f>
        <v>0</v>
      </c>
      <c r="S21" s="5" t="s">
        <v>3</v>
      </c>
      <c r="Y21" s="49"/>
      <c r="Z21" s="50"/>
      <c r="AA21" s="50"/>
      <c r="AB21" s="50"/>
      <c r="AC21" s="50"/>
      <c r="AD21" s="50"/>
      <c r="AE21" s="50"/>
      <c r="AF21" s="50"/>
      <c r="AG21" s="50"/>
      <c r="AH21" s="50"/>
      <c r="AI21" s="50"/>
      <c r="AJ21" s="50"/>
      <c r="AK21" s="50"/>
      <c r="AL21" s="50"/>
      <c r="AM21" s="50"/>
      <c r="AN21" s="50"/>
      <c r="AO21" s="50"/>
      <c r="AP21" s="51"/>
      <c r="AS21" s="5" t="s">
        <v>11</v>
      </c>
      <c r="AW21" s="44" t="str">
        <f>IF(YEAR(AV20)&gt;1900,$AW$1-YEAR(AV20),"")</f>
        <v/>
      </c>
      <c r="AX21" s="68"/>
      <c r="AY21" s="45"/>
      <c r="BA21" s="73">
        <f>IF(LEN(Y20)&gt;3, IF(LEN(Y21)&gt;3, Y21, "Ort fehlt"),Y21)</f>
        <v>0</v>
      </c>
      <c r="BB21" s="73"/>
      <c r="BC21" s="73"/>
      <c r="BD21" s="73"/>
      <c r="BE21" s="73"/>
      <c r="BI21" s="15">
        <f>IF(Y23="X", $BG$4,0)</f>
        <v>0</v>
      </c>
      <c r="BJ21" s="15">
        <f>IF(AF23="X", $BG$5,0)</f>
        <v>0</v>
      </c>
      <c r="BK21" s="15">
        <f>IF(AM23="X", $BG$6,0)</f>
        <v>0</v>
      </c>
      <c r="BL21" s="15">
        <f>IF(AT23="X", $BG$7,0)</f>
        <v>0</v>
      </c>
      <c r="BN21" s="15" t="str">
        <f>IF(LEN(Y20)&gt;3, SUM(BI21:BL21),"")</f>
        <v/>
      </c>
      <c r="BQ21" s="15">
        <f>IF(Y23="X", $BI$4,0)</f>
        <v>0</v>
      </c>
      <c r="BR21" s="15">
        <f>IF(AF23="X", $BI$5,0)</f>
        <v>0</v>
      </c>
      <c r="BS21" s="15">
        <f>IF(AM23="X", $BI$6,0)</f>
        <v>0</v>
      </c>
      <c r="BT21" s="15">
        <f>IF(AT23="X", $BI$7,0)</f>
        <v>0</v>
      </c>
      <c r="BV21" s="15" t="str">
        <f>IF(LEN(Y20)&gt;3, SUM(BQ21:BT21),"")</f>
        <v/>
      </c>
      <c r="CO21" s="3">
        <v>1</v>
      </c>
      <c r="CP21" s="3">
        <v>1</v>
      </c>
    </row>
    <row r="22" spans="1:94" ht="3" customHeight="1" x14ac:dyDescent="0.25">
      <c r="A22" s="24">
        <v>1</v>
      </c>
      <c r="B22" s="28">
        <f>CI20</f>
        <v>0</v>
      </c>
      <c r="C22" s="28">
        <f>CJ20</f>
        <v>0</v>
      </c>
      <c r="D22" s="28">
        <f>CK20</f>
        <v>0</v>
      </c>
      <c r="E22" s="28">
        <f>CL20</f>
        <v>0</v>
      </c>
      <c r="F22" s="28">
        <f>CM20</f>
        <v>0</v>
      </c>
      <c r="H22" s="28">
        <f>CI20</f>
        <v>0</v>
      </c>
      <c r="I22" s="28">
        <f>CJ20</f>
        <v>0</v>
      </c>
      <c r="J22" s="28">
        <f>CK20</f>
        <v>0</v>
      </c>
      <c r="K22" s="28">
        <f>CL20</f>
        <v>0</v>
      </c>
      <c r="L22" s="28">
        <f>CM20</f>
        <v>0</v>
      </c>
      <c r="CO22" s="3">
        <v>1</v>
      </c>
      <c r="CP22" s="3">
        <v>1</v>
      </c>
    </row>
    <row r="23" spans="1:94" ht="16.5" customHeight="1" x14ac:dyDescent="0.25">
      <c r="A23" s="24">
        <v>1</v>
      </c>
      <c r="B23" s="28">
        <f>CI20</f>
        <v>0</v>
      </c>
      <c r="C23" s="28">
        <f>CJ20</f>
        <v>0</v>
      </c>
      <c r="D23" s="28">
        <f>CK20</f>
        <v>0</v>
      </c>
      <c r="E23" s="28">
        <f>CL20</f>
        <v>0</v>
      </c>
      <c r="F23" s="28">
        <f>CM20</f>
        <v>0</v>
      </c>
      <c r="H23" s="28">
        <f>CI20</f>
        <v>0</v>
      </c>
      <c r="I23" s="28">
        <f>CJ20</f>
        <v>0</v>
      </c>
      <c r="J23" s="28">
        <f>CK20</f>
        <v>0</v>
      </c>
      <c r="K23" s="28">
        <f>CL20</f>
        <v>0</v>
      </c>
      <c r="L23" s="28">
        <f>CM20</f>
        <v>0</v>
      </c>
      <c r="S23" s="72" t="s">
        <v>8</v>
      </c>
      <c r="T23" s="72"/>
      <c r="U23" s="72"/>
      <c r="V23" s="72"/>
      <c r="W23" s="72"/>
      <c r="Y23" s="1"/>
      <c r="Z23" s="5" t="str">
        <f>$BA$4</f>
        <v>U17-kniend</v>
      </c>
      <c r="AF23" s="1"/>
      <c r="AG23" s="5" t="str">
        <f>$BA$5</f>
        <v>U23-kniend</v>
      </c>
      <c r="AM23" s="1"/>
      <c r="AN23" s="5" t="str">
        <f>$BA$6</f>
        <v>---</v>
      </c>
      <c r="AT23" s="1"/>
      <c r="AU23" s="5" t="str">
        <f>$BA$7</f>
        <v>---</v>
      </c>
      <c r="BA23" s="15" t="str">
        <f>IF(LEN(Y20)&gt;3, IF(AF23="X", "", IF(AM23="X", "", IF(AT23="X","", IF(Y23="X", Y23,9999)))),"")</f>
        <v/>
      </c>
      <c r="BB23" s="3"/>
      <c r="BC23" s="15" t="str">
        <f>IF(LEN(Y20)&gt;3, IF(Y23="X", "", IF(AM23="X", "", IF(AT23="X","", IF(AF23="X", AF23,9999)))),"")</f>
        <v/>
      </c>
      <c r="BD23" s="3"/>
      <c r="BE23" s="15" t="str">
        <f>IF(LEN(Y20)&gt;3, IF(Y23="X", "", IF(AF23="X", "", IF(AT23="X","", IF(AM23="X", AM23,9999)))),"")</f>
        <v/>
      </c>
      <c r="BF23" s="3"/>
      <c r="BG23" s="15" t="str">
        <f>IF(LEN(Y20)&gt;3, IF(Y23="X", "", IF(AF23="X", "", IF(AM23="X", "",IF(AT23="X", AT23,9999)))),"")</f>
        <v/>
      </c>
      <c r="CO23" s="3">
        <v>1</v>
      </c>
      <c r="CP23" s="3">
        <v>1</v>
      </c>
    </row>
    <row r="24" spans="1:94" ht="3" customHeight="1" x14ac:dyDescent="0.25">
      <c r="A24" s="24">
        <v>1</v>
      </c>
      <c r="B24" s="28">
        <f>CI20</f>
        <v>0</v>
      </c>
      <c r="C24" s="28">
        <f>CJ20</f>
        <v>0</v>
      </c>
      <c r="D24" s="28">
        <f>CK20</f>
        <v>0</v>
      </c>
      <c r="E24" s="28">
        <f>CL20</f>
        <v>0</v>
      </c>
      <c r="F24" s="28">
        <f>CM20</f>
        <v>0</v>
      </c>
      <c r="H24" s="28">
        <f>CI20</f>
        <v>0</v>
      </c>
      <c r="I24" s="28">
        <f>CJ20</f>
        <v>0</v>
      </c>
      <c r="J24" s="28">
        <f>CK20</f>
        <v>0</v>
      </c>
      <c r="K24" s="28">
        <f>CL20</f>
        <v>0</v>
      </c>
      <c r="L24" s="28">
        <f>CM20</f>
        <v>0</v>
      </c>
      <c r="CO24" s="3">
        <v>1</v>
      </c>
      <c r="CP24" s="3">
        <v>1</v>
      </c>
    </row>
    <row r="25" spans="1:94" ht="16.5" customHeight="1" x14ac:dyDescent="0.25">
      <c r="A25" s="24">
        <v>1</v>
      </c>
      <c r="B25" s="28">
        <f>CI20</f>
        <v>0</v>
      </c>
      <c r="C25" s="28">
        <f>CJ20</f>
        <v>0</v>
      </c>
      <c r="D25" s="28">
        <f>CK20</f>
        <v>0</v>
      </c>
      <c r="E25" s="28">
        <f>CL20</f>
        <v>0</v>
      </c>
      <c r="F25" s="28">
        <f>CM20</f>
        <v>0</v>
      </c>
      <c r="H25" s="28">
        <f>CI20</f>
        <v>0</v>
      </c>
      <c r="I25" s="28">
        <f>CJ20</f>
        <v>0</v>
      </c>
      <c r="J25" s="28">
        <f>CK20</f>
        <v>0</v>
      </c>
      <c r="K25" s="28">
        <f>CL20</f>
        <v>0</v>
      </c>
      <c r="L25" s="28">
        <f>CM20</f>
        <v>0</v>
      </c>
      <c r="S25" s="5" t="s">
        <v>4</v>
      </c>
      <c r="Y25" s="1"/>
      <c r="Z25" s="5" t="s">
        <v>27</v>
      </c>
      <c r="AZ25" s="26" t="s">
        <v>26</v>
      </c>
      <c r="BA25" s="15" t="str">
        <f>IF(Y23="X", IF(Y25=$BS$4,Y25,IF(Y25=$BT$4,Y25,"XXX")),"")</f>
        <v/>
      </c>
      <c r="BB25" s="15" t="str">
        <f>IF(AF23="X", IF(Y25=$BS$5,Y25,IF(Y25=$BT$5,Y25,"XXX")),"")</f>
        <v/>
      </c>
      <c r="BC25" s="15" t="str">
        <f>IF(AM23="X", IF(Y25=$BS$6,Y25,IF(Y25=$BT$6,Y25,"XXX")),"")</f>
        <v/>
      </c>
      <c r="BD25" s="15" t="str">
        <f>IF(AT23="X", IF(Y25=$BS$7,Y25,IF(Y25=$BT$7,Y25,"XXX")),"")</f>
        <v/>
      </c>
      <c r="BE25" s="18" t="s">
        <v>26</v>
      </c>
      <c r="BF25" s="15" t="str">
        <f>BA25&amp;BB25&amp;BC25&amp;BD25</f>
        <v/>
      </c>
      <c r="BG25" s="26" t="s">
        <v>26</v>
      </c>
      <c r="BK25" s="26" t="s">
        <v>26</v>
      </c>
      <c r="CO25" s="3">
        <v>1</v>
      </c>
      <c r="CP25" s="3">
        <v>1</v>
      </c>
    </row>
    <row r="26" spans="1:94" ht="3" customHeight="1" x14ac:dyDescent="0.25">
      <c r="A26" s="24">
        <v>0</v>
      </c>
      <c r="B26" s="24">
        <v>0</v>
      </c>
      <c r="C26" s="24">
        <v>0</v>
      </c>
      <c r="D26" s="24">
        <v>0</v>
      </c>
      <c r="E26" s="24">
        <v>0</v>
      </c>
      <c r="F26" s="24">
        <v>0</v>
      </c>
      <c r="H26" s="28">
        <f>CI20*BK27</f>
        <v>0</v>
      </c>
      <c r="I26" s="28">
        <f>CJ20*BF27</f>
        <v>0</v>
      </c>
      <c r="J26" s="28">
        <f>CK20*BG27</f>
        <v>0</v>
      </c>
      <c r="K26" s="28">
        <f>CL20*BH27</f>
        <v>0</v>
      </c>
      <c r="L26" s="28">
        <f>CM20*BI27</f>
        <v>0</v>
      </c>
      <c r="CO26" s="3">
        <v>1</v>
      </c>
      <c r="CP26" s="3">
        <v>1</v>
      </c>
    </row>
    <row r="27" spans="1:94" ht="16.5" customHeight="1" x14ac:dyDescent="0.25">
      <c r="A27" s="24">
        <v>0</v>
      </c>
      <c r="B27" s="24">
        <v>0</v>
      </c>
      <c r="C27" s="24">
        <v>0</v>
      </c>
      <c r="D27" s="24">
        <v>0</v>
      </c>
      <c r="E27" s="24">
        <v>0</v>
      </c>
      <c r="F27" s="24">
        <v>0</v>
      </c>
      <c r="H27" s="28">
        <f>CI20*BK27</f>
        <v>0</v>
      </c>
      <c r="I27" s="28">
        <f>CJ20*BF27</f>
        <v>0</v>
      </c>
      <c r="J27" s="28">
        <f>CK20*BG27</f>
        <v>0</v>
      </c>
      <c r="K27" s="28">
        <f>CL20*BH27</f>
        <v>0</v>
      </c>
      <c r="L27" s="28">
        <f>CM20*BI27</f>
        <v>0</v>
      </c>
      <c r="S27" s="60" t="str">
        <f>IF(BK27=1,"P 1","")</f>
        <v/>
      </c>
      <c r="T27" s="5" t="s">
        <v>5</v>
      </c>
      <c r="Y27" s="53"/>
      <c r="Z27" s="54"/>
      <c r="AA27" s="53"/>
      <c r="AB27" s="54"/>
      <c r="AC27" s="53"/>
      <c r="AD27" s="54"/>
      <c r="AE27" s="53"/>
      <c r="AF27" s="54"/>
      <c r="AG27" s="53"/>
      <c r="AH27" s="54"/>
      <c r="AI27" s="53"/>
      <c r="AJ27" s="54"/>
      <c r="AK27" s="53"/>
      <c r="AL27" s="54"/>
      <c r="AM27" s="53"/>
      <c r="AN27" s="54"/>
      <c r="AO27" s="53"/>
      <c r="AP27" s="54"/>
      <c r="AQ27" s="53"/>
      <c r="AR27" s="54"/>
      <c r="AS27" s="3"/>
      <c r="AW27" s="61"/>
      <c r="AX27" s="62"/>
      <c r="AY27" s="63"/>
      <c r="BA27" s="44">
        <f>SUM(Y27:AR27)*BK27</f>
        <v>0</v>
      </c>
      <c r="BB27" s="68"/>
      <c r="BC27" s="45"/>
      <c r="BF27" s="15">
        <f>IF(Y23="X", IF($BK$4&gt;=10,1,0),0)</f>
        <v>0</v>
      </c>
      <c r="BG27" s="15">
        <f>IF(AF23="X", IF($BK$5&gt;=10,1,0),0)</f>
        <v>0</v>
      </c>
      <c r="BH27" s="15">
        <f>IF(AM23="X", IF($BK$6&gt;=10,1,0),0)</f>
        <v>0</v>
      </c>
      <c r="BI27" s="15">
        <f>IF(AT23="X", IF($BK$7&gt;=10,1,0),0)</f>
        <v>0</v>
      </c>
      <c r="BK27" s="15">
        <f>SUM(BF27:BI27)</f>
        <v>0</v>
      </c>
      <c r="BN27" s="59" t="str">
        <f>IF($CI20=0, "", IF($BK27=0, IF(Y27&lt;&gt;0, 999,-1),Y27))</f>
        <v/>
      </c>
      <c r="BO27" s="59"/>
      <c r="BP27" s="59" t="str">
        <f>IF($CI20=0, "", IF($BK27=0, IF(AA27&lt;&gt;0, 999,-1),AA27))</f>
        <v/>
      </c>
      <c r="BQ27" s="59"/>
      <c r="BR27" s="59" t="str">
        <f>IF($CI20=0, "", IF($BK27=0, IF(AC27&lt;&gt;0, 999,-1),AC27))</f>
        <v/>
      </c>
      <c r="BS27" s="59"/>
      <c r="BT27" s="59" t="str">
        <f>IF($CI20=0, "", IF($BK27=0, IF(AE27&lt;&gt;0, 999,-1),AE27))</f>
        <v/>
      </c>
      <c r="BU27" s="59"/>
      <c r="BV27" s="59" t="str">
        <f>IF($CI20=0, "", IF($BK27=0, IF(AG27&lt;&gt;0, 999,-1),AG27))</f>
        <v/>
      </c>
      <c r="BW27" s="59"/>
      <c r="BX27" s="59" t="str">
        <f>IF($CI20=0, "", IF($BK27=0, IF(AI27&lt;&gt;0, 999,-1),AI27))</f>
        <v/>
      </c>
      <c r="BY27" s="59"/>
      <c r="BZ27" s="59" t="str">
        <f>IF($CI20=0, "", IF($BK27=0, IF(AK27&lt;&gt;0, 999,-1),AK27))</f>
        <v/>
      </c>
      <c r="CA27" s="59"/>
      <c r="CB27" s="59" t="str">
        <f>IF($CI20=0, "", IF($BK27=0, IF(AM27&lt;&gt;0, 999,-1),AM27))</f>
        <v/>
      </c>
      <c r="CC27" s="59"/>
      <c r="CD27" s="59" t="str">
        <f>IF($CI20=0, "", IF($BK27=0, IF(AO27&lt;&gt;0, 999,-1),AO27))</f>
        <v/>
      </c>
      <c r="CE27" s="59"/>
      <c r="CF27" s="59" t="str">
        <f>IF($CI20=0, "", IF($BK27=0, IF(AQ27&lt;&gt;0, 999,-1),AQ27))</f>
        <v/>
      </c>
      <c r="CG27" s="59"/>
      <c r="CO27" s="3">
        <v>1</v>
      </c>
      <c r="CP27" s="3">
        <v>1</v>
      </c>
    </row>
    <row r="28" spans="1:94" ht="16.5" customHeight="1" x14ac:dyDescent="0.25">
      <c r="A28" s="24">
        <v>0</v>
      </c>
      <c r="B28" s="24">
        <v>0</v>
      </c>
      <c r="C28" s="24">
        <v>0</v>
      </c>
      <c r="D28" s="24">
        <v>0</v>
      </c>
      <c r="E28" s="24">
        <v>0</v>
      </c>
      <c r="F28" s="24">
        <v>0</v>
      </c>
      <c r="H28" s="28">
        <f>CI20*BK27</f>
        <v>0</v>
      </c>
      <c r="I28" s="28">
        <f>CJ20*BF27</f>
        <v>0</v>
      </c>
      <c r="J28" s="28">
        <f>CK20*BG27</f>
        <v>0</v>
      </c>
      <c r="K28" s="28">
        <f>CL20*BH27</f>
        <v>0</v>
      </c>
      <c r="L28" s="28">
        <f>CM20*BI27</f>
        <v>0</v>
      </c>
      <c r="S28" s="60"/>
      <c r="T28" s="5" t="s">
        <v>6</v>
      </c>
      <c r="Z28" s="27" t="s">
        <v>32</v>
      </c>
      <c r="AA28" s="55">
        <f>IF(AV4&lt;&gt;0, CE5+1*BK27,0)</f>
        <v>0</v>
      </c>
      <c r="AB28" s="56"/>
      <c r="AC28" s="56"/>
      <c r="AD28" s="57"/>
      <c r="AN28" s="27" t="s">
        <v>33</v>
      </c>
      <c r="AO28" s="55">
        <f>IF(AA28*BK27&lt;&gt;0, AA28+10/BK28-1,AA28)</f>
        <v>0</v>
      </c>
      <c r="AP28" s="56"/>
      <c r="AQ28" s="56"/>
      <c r="AR28" s="57"/>
      <c r="AW28" s="58" t="s">
        <v>12</v>
      </c>
      <c r="AX28" s="58"/>
      <c r="AY28" s="58"/>
      <c r="BA28" s="78"/>
      <c r="BB28" s="78"/>
      <c r="BC28" s="78"/>
      <c r="BF28" s="15">
        <f>BF27*$BY$4</f>
        <v>0</v>
      </c>
      <c r="BG28" s="15">
        <f>BG27*$BY$5</f>
        <v>0</v>
      </c>
      <c r="BH28" s="15">
        <f>BH27*$BY$6</f>
        <v>0</v>
      </c>
      <c r="BI28" s="15">
        <f>BI27*$BY$7</f>
        <v>0</v>
      </c>
      <c r="BK28" s="15">
        <f>SUM(BF28:BI28)</f>
        <v>0</v>
      </c>
      <c r="CO28" s="3">
        <v>1</v>
      </c>
      <c r="CP28" s="3">
        <v>1</v>
      </c>
    </row>
    <row r="29" spans="1:94" ht="3" customHeight="1" x14ac:dyDescent="0.25">
      <c r="A29" s="24">
        <v>0</v>
      </c>
      <c r="B29" s="24">
        <v>0</v>
      </c>
      <c r="C29" s="24">
        <v>0</v>
      </c>
      <c r="D29" s="24">
        <v>0</v>
      </c>
      <c r="E29" s="24">
        <v>0</v>
      </c>
      <c r="F29" s="24">
        <v>0</v>
      </c>
      <c r="H29" s="28">
        <f>CI20*BK30</f>
        <v>0</v>
      </c>
      <c r="I29" s="28">
        <f>CJ20*BF30</f>
        <v>0</v>
      </c>
      <c r="J29" s="28">
        <f>CK20*BG30</f>
        <v>0</v>
      </c>
      <c r="K29" s="28">
        <f>CL20*BH30</f>
        <v>0</v>
      </c>
      <c r="L29" s="28">
        <f>CM20*BI30</f>
        <v>0</v>
      </c>
      <c r="CO29" s="3">
        <v>1</v>
      </c>
      <c r="CP29" s="3">
        <v>1</v>
      </c>
    </row>
    <row r="30" spans="1:94" ht="16.5" customHeight="1" x14ac:dyDescent="0.25">
      <c r="A30" s="24">
        <v>0</v>
      </c>
      <c r="B30" s="24">
        <v>0</v>
      </c>
      <c r="C30" s="24">
        <v>0</v>
      </c>
      <c r="D30" s="24">
        <v>0</v>
      </c>
      <c r="E30" s="24">
        <v>0</v>
      </c>
      <c r="F30" s="24">
        <v>0</v>
      </c>
      <c r="H30" s="28">
        <f>CI20*BK30</f>
        <v>0</v>
      </c>
      <c r="I30" s="28">
        <f>CJ20*BF30</f>
        <v>0</v>
      </c>
      <c r="J30" s="28">
        <f>CK20*BG30</f>
        <v>0</v>
      </c>
      <c r="K30" s="28">
        <f>CL20*BH30</f>
        <v>0</v>
      </c>
      <c r="L30" s="28">
        <f>CM20*BI30</f>
        <v>0</v>
      </c>
      <c r="S30" s="60" t="str">
        <f>IF(BK30=1,"P 2","")</f>
        <v/>
      </c>
      <c r="T30" s="5" t="s">
        <v>5</v>
      </c>
      <c r="Y30" s="53"/>
      <c r="Z30" s="54"/>
      <c r="AA30" s="53"/>
      <c r="AB30" s="54"/>
      <c r="AC30" s="53"/>
      <c r="AD30" s="54"/>
      <c r="AE30" s="53"/>
      <c r="AF30" s="54"/>
      <c r="AG30" s="53"/>
      <c r="AH30" s="54"/>
      <c r="AI30" s="53"/>
      <c r="AJ30" s="54"/>
      <c r="AK30" s="53"/>
      <c r="AL30" s="54"/>
      <c r="AM30" s="53"/>
      <c r="AN30" s="54"/>
      <c r="AO30" s="53"/>
      <c r="AP30" s="54"/>
      <c r="AQ30" s="53"/>
      <c r="AR30" s="54"/>
      <c r="AS30" s="3"/>
      <c r="AW30" s="61"/>
      <c r="AX30" s="62"/>
      <c r="AY30" s="63"/>
      <c r="BA30" s="44">
        <f>SUM(Y30:AR30)*BK30</f>
        <v>0</v>
      </c>
      <c r="BB30" s="68"/>
      <c r="BC30" s="45"/>
      <c r="BF30" s="15">
        <f>IF(Y23="X", IF($BK$4&gt;=20,1,0),0)</f>
        <v>0</v>
      </c>
      <c r="BG30" s="15">
        <f>IF(AF23="X", IF($BK$5&gt;=20,1,0),0)</f>
        <v>0</v>
      </c>
      <c r="BH30" s="15">
        <f>IF(AM23="X", IF($BK$6&gt;=20,1,0),0)</f>
        <v>0</v>
      </c>
      <c r="BI30" s="15">
        <f>IF(AT23="X", IF($BK$7&gt;=20,1,0),0)</f>
        <v>0</v>
      </c>
      <c r="BK30" s="15">
        <f>SUM(BF30:BI30)</f>
        <v>0</v>
      </c>
      <c r="BN30" s="59" t="str">
        <f>IF($CI20=0, "", IF($BK30=0, IF(Y30&lt;&gt;0, 999,-1),Y30))</f>
        <v/>
      </c>
      <c r="BO30" s="59"/>
      <c r="BP30" s="59" t="str">
        <f>IF($CI20=0, "", IF($BK30=0, IF(AA30&lt;&gt;0, 999,-1),AA30))</f>
        <v/>
      </c>
      <c r="BQ30" s="59"/>
      <c r="BR30" s="59" t="str">
        <f>IF($CI20=0, "", IF($BK30=0, IF(AC30&lt;&gt;0, 999,-1),AC30))</f>
        <v/>
      </c>
      <c r="BS30" s="59"/>
      <c r="BT30" s="59" t="str">
        <f>IF($CI20=0, "", IF($BK30=0, IF(AE30&lt;&gt;0, 999,-1),AE30))</f>
        <v/>
      </c>
      <c r="BU30" s="59"/>
      <c r="BV30" s="59" t="str">
        <f>IF($CI20=0, "", IF($BK30=0, IF(AG30&lt;&gt;0, 999,-1),AG30))</f>
        <v/>
      </c>
      <c r="BW30" s="59"/>
      <c r="BX30" s="59" t="str">
        <f>IF($CI20=0, "", IF($BK30=0, IF(AI30&lt;&gt;0, 999,-1),AI30))</f>
        <v/>
      </c>
      <c r="BY30" s="59"/>
      <c r="BZ30" s="59" t="str">
        <f>IF($CI20=0, "", IF($BK30=0, IF(AK30&lt;&gt;0, 999,-1),AK30))</f>
        <v/>
      </c>
      <c r="CA30" s="59"/>
      <c r="CB30" s="59" t="str">
        <f>IF($CI20=0, "", IF($BK30=0, IF(AM30&lt;&gt;0, 999,-1),AM30))</f>
        <v/>
      </c>
      <c r="CC30" s="59"/>
      <c r="CD30" s="59" t="str">
        <f>IF($CI20=0, "", IF($BK30=0, IF(AO30&lt;&gt;0, 999,-1),AO30))</f>
        <v/>
      </c>
      <c r="CE30" s="59"/>
      <c r="CF30" s="59" t="str">
        <f>IF($CI20=0, "", IF($BK30=0, IF(AQ30&lt;&gt;0, 999,-1),AQ30))</f>
        <v/>
      </c>
      <c r="CG30" s="59"/>
      <c r="CO30" s="3">
        <v>1</v>
      </c>
      <c r="CP30" s="3">
        <v>1</v>
      </c>
    </row>
    <row r="31" spans="1:94" ht="16.5" customHeight="1" x14ac:dyDescent="0.25">
      <c r="A31" s="24">
        <v>0</v>
      </c>
      <c r="B31" s="24">
        <v>0</v>
      </c>
      <c r="C31" s="24">
        <v>0</v>
      </c>
      <c r="D31" s="24">
        <v>0</v>
      </c>
      <c r="E31" s="24">
        <v>0</v>
      </c>
      <c r="F31" s="24">
        <v>0</v>
      </c>
      <c r="H31" s="28">
        <f>CI20*BK30</f>
        <v>0</v>
      </c>
      <c r="I31" s="28">
        <f>CJ20*BF30</f>
        <v>0</v>
      </c>
      <c r="J31" s="28">
        <f>CK20*BG30</f>
        <v>0</v>
      </c>
      <c r="K31" s="28">
        <f>CL20*BH30</f>
        <v>0</v>
      </c>
      <c r="L31" s="28">
        <f>CM20*BI30</f>
        <v>0</v>
      </c>
      <c r="S31" s="60"/>
      <c r="T31" s="5" t="s">
        <v>6</v>
      </c>
      <c r="Z31" s="27" t="s">
        <v>32</v>
      </c>
      <c r="AA31" s="55">
        <f>IF(AO28&lt;&gt;0, AO28+1*BK30,0)</f>
        <v>0</v>
      </c>
      <c r="AB31" s="56"/>
      <c r="AC31" s="56"/>
      <c r="AD31" s="57"/>
      <c r="AN31" s="27" t="s">
        <v>33</v>
      </c>
      <c r="AO31" s="55">
        <f>IF(AA31*BK30&lt;&gt;0, AA31+10/BK31-1,AA31)</f>
        <v>0</v>
      </c>
      <c r="AP31" s="56"/>
      <c r="AQ31" s="56"/>
      <c r="AR31" s="57"/>
      <c r="AW31" s="58" t="s">
        <v>12</v>
      </c>
      <c r="AX31" s="58"/>
      <c r="AY31" s="58"/>
      <c r="BF31" s="15">
        <f>BF30*$BY$4</f>
        <v>0</v>
      </c>
      <c r="BG31" s="15">
        <f>BG30*$BY$5</f>
        <v>0</v>
      </c>
      <c r="BH31" s="15">
        <f>BH30*$BY$6</f>
        <v>0</v>
      </c>
      <c r="BI31" s="15">
        <f>BI30*$BY$7</f>
        <v>0</v>
      </c>
      <c r="BK31" s="15">
        <f>SUM(BF31:BI31)</f>
        <v>0</v>
      </c>
      <c r="CO31" s="3">
        <v>1</v>
      </c>
      <c r="CP31" s="3">
        <v>1</v>
      </c>
    </row>
    <row r="32" spans="1:94" ht="3" customHeight="1" x14ac:dyDescent="0.25">
      <c r="A32" s="24">
        <v>0</v>
      </c>
      <c r="B32" s="24">
        <v>0</v>
      </c>
      <c r="C32" s="24">
        <v>0</v>
      </c>
      <c r="D32" s="24">
        <v>0</v>
      </c>
      <c r="E32" s="24">
        <v>0</v>
      </c>
      <c r="F32" s="24">
        <v>0</v>
      </c>
      <c r="H32" s="28">
        <f>CI20*BK33</f>
        <v>0</v>
      </c>
      <c r="I32" s="28">
        <f>CJ20*BF33</f>
        <v>0</v>
      </c>
      <c r="J32" s="28">
        <f>CK20*BG33</f>
        <v>0</v>
      </c>
      <c r="K32" s="28">
        <f>CL20*BH33</f>
        <v>0</v>
      </c>
      <c r="L32" s="28">
        <f>CM20*BI33</f>
        <v>0</v>
      </c>
      <c r="CO32" s="3">
        <v>1</v>
      </c>
      <c r="CP32" s="3">
        <v>1</v>
      </c>
    </row>
    <row r="33" spans="1:178" ht="16.5" customHeight="1" x14ac:dyDescent="0.25">
      <c r="A33" s="24">
        <v>0</v>
      </c>
      <c r="B33" s="24">
        <v>0</v>
      </c>
      <c r="C33" s="24">
        <v>0</v>
      </c>
      <c r="D33" s="24">
        <v>0</v>
      </c>
      <c r="E33" s="24">
        <v>0</v>
      </c>
      <c r="F33" s="24">
        <v>0</v>
      </c>
      <c r="H33" s="28">
        <f>CI20*BK33</f>
        <v>0</v>
      </c>
      <c r="I33" s="28">
        <f>CJ20*BF33</f>
        <v>0</v>
      </c>
      <c r="J33" s="28">
        <f>CK20*BG33</f>
        <v>0</v>
      </c>
      <c r="K33" s="28">
        <f>CL20*BH33</f>
        <v>0</v>
      </c>
      <c r="L33" s="28">
        <f>CM20*BI33</f>
        <v>0</v>
      </c>
      <c r="S33" s="60" t="str">
        <f>IF(BK33=1,"P 3","")</f>
        <v/>
      </c>
      <c r="T33" s="5" t="s">
        <v>5</v>
      </c>
      <c r="Y33" s="53"/>
      <c r="Z33" s="54"/>
      <c r="AA33" s="53"/>
      <c r="AB33" s="54"/>
      <c r="AC33" s="53"/>
      <c r="AD33" s="54"/>
      <c r="AE33" s="53"/>
      <c r="AF33" s="54"/>
      <c r="AG33" s="53"/>
      <c r="AH33" s="54"/>
      <c r="AI33" s="53"/>
      <c r="AJ33" s="54"/>
      <c r="AK33" s="53"/>
      <c r="AL33" s="54"/>
      <c r="AM33" s="53"/>
      <c r="AN33" s="54"/>
      <c r="AO33" s="53"/>
      <c r="AP33" s="54"/>
      <c r="AQ33" s="53"/>
      <c r="AR33" s="54"/>
      <c r="AS33" s="3"/>
      <c r="AW33" s="61"/>
      <c r="AX33" s="62"/>
      <c r="AY33" s="63"/>
      <c r="BA33" s="44">
        <f>SUM(Y33:AR33)*BK33</f>
        <v>0</v>
      </c>
      <c r="BB33" s="68"/>
      <c r="BC33" s="45"/>
      <c r="BF33" s="15">
        <f>IF(Y23="X", IF($BK$4&gt;=30,1,0),0)</f>
        <v>0</v>
      </c>
      <c r="BG33" s="15">
        <f>IF(AF23="X", IF($BK$5&gt;=30,1,0),0)</f>
        <v>0</v>
      </c>
      <c r="BH33" s="15">
        <f>IF(AM23="X", IF($BK$6&gt;=30,1,0),0)</f>
        <v>0</v>
      </c>
      <c r="BI33" s="15">
        <f>IF(AT23="X", IF($BK$7&gt;=30,1,0),0)</f>
        <v>0</v>
      </c>
      <c r="BK33" s="15">
        <f>SUM(BF33:BI33)</f>
        <v>0</v>
      </c>
      <c r="BN33" s="59" t="str">
        <f>IF($CI20=0, "", IF($BK33=0, IF(Y33&lt;&gt;0, 999,-1),Y33))</f>
        <v/>
      </c>
      <c r="BO33" s="59"/>
      <c r="BP33" s="59" t="str">
        <f>IF($CI20=0, "", IF($BK33=0, IF(AA33&lt;&gt;0, 999,-1),AA33))</f>
        <v/>
      </c>
      <c r="BQ33" s="59"/>
      <c r="BR33" s="59" t="str">
        <f>IF($CI20=0, "", IF($BK33=0, IF(AC33&lt;&gt;0, 999,-1),AC33))</f>
        <v/>
      </c>
      <c r="BS33" s="59"/>
      <c r="BT33" s="59" t="str">
        <f>IF($CI20=0, "", IF($BK33=0, IF(AE33&lt;&gt;0, 999,-1),AE33))</f>
        <v/>
      </c>
      <c r="BU33" s="59"/>
      <c r="BV33" s="59" t="str">
        <f>IF($CI20=0, "", IF($BK33=0, IF(AG33&lt;&gt;0, 999,-1),AG33))</f>
        <v/>
      </c>
      <c r="BW33" s="59"/>
      <c r="BX33" s="59" t="str">
        <f>IF($CI20=0, "", IF($BK33=0, IF(AI33&lt;&gt;0, 999,-1),AI33))</f>
        <v/>
      </c>
      <c r="BY33" s="59"/>
      <c r="BZ33" s="59" t="str">
        <f>IF($CI20=0, "", IF($BK33=0, IF(AK33&lt;&gt;0, 999,-1),AK33))</f>
        <v/>
      </c>
      <c r="CA33" s="59"/>
      <c r="CB33" s="59" t="str">
        <f>IF($CI20=0, "", IF($BK33=0, IF(AM33&lt;&gt;0, 999,-1),AM33))</f>
        <v/>
      </c>
      <c r="CC33" s="59"/>
      <c r="CD33" s="59" t="str">
        <f>IF($CI20=0, "", IF($BK33=0, IF(AO33&lt;&gt;0, 999,-1),AO33))</f>
        <v/>
      </c>
      <c r="CE33" s="59"/>
      <c r="CF33" s="59" t="str">
        <f>IF($CI20=0, "", IF($BK33=0, IF(AQ33&lt;&gt;0, 999,-1),AQ33))</f>
        <v/>
      </c>
      <c r="CG33" s="59"/>
      <c r="CH33" s="3"/>
      <c r="CO33" s="3">
        <v>1</v>
      </c>
      <c r="CP33" s="3">
        <v>1</v>
      </c>
    </row>
    <row r="34" spans="1:178" ht="16.5" customHeight="1" x14ac:dyDescent="0.25">
      <c r="A34" s="24">
        <v>0</v>
      </c>
      <c r="B34" s="24">
        <v>0</v>
      </c>
      <c r="C34" s="24">
        <v>0</v>
      </c>
      <c r="D34" s="24">
        <v>0</v>
      </c>
      <c r="E34" s="24">
        <v>0</v>
      </c>
      <c r="F34" s="24">
        <v>0</v>
      </c>
      <c r="H34" s="28">
        <f>CI20*BK33</f>
        <v>0</v>
      </c>
      <c r="I34" s="28">
        <f>CJ20*BF33</f>
        <v>0</v>
      </c>
      <c r="J34" s="28">
        <f>CK20*BG33</f>
        <v>0</v>
      </c>
      <c r="K34" s="28">
        <f>CL20*BH33</f>
        <v>0</v>
      </c>
      <c r="L34" s="28">
        <f>CM20*BI33</f>
        <v>0</v>
      </c>
      <c r="S34" s="60"/>
      <c r="T34" s="5" t="s">
        <v>6</v>
      </c>
      <c r="Z34" s="27" t="s">
        <v>32</v>
      </c>
      <c r="AA34" s="55">
        <f>IF(AO31&lt;&gt;0, AO31+1*BK33,0)</f>
        <v>0</v>
      </c>
      <c r="AB34" s="56"/>
      <c r="AC34" s="56"/>
      <c r="AD34" s="57"/>
      <c r="AN34" s="27" t="s">
        <v>33</v>
      </c>
      <c r="AO34" s="55">
        <f>IF(AA34*BK33&lt;&gt;0, AA34+10/BK34-1,AA34)</f>
        <v>0</v>
      </c>
      <c r="AP34" s="56"/>
      <c r="AQ34" s="56"/>
      <c r="AR34" s="57"/>
      <c r="AW34" s="58" t="s">
        <v>12</v>
      </c>
      <c r="AX34" s="58"/>
      <c r="AY34" s="58"/>
      <c r="BF34" s="15">
        <f>BF33*$BY$4</f>
        <v>0</v>
      </c>
      <c r="BG34" s="15">
        <f>BG33*$BY$5</f>
        <v>0</v>
      </c>
      <c r="BH34" s="15">
        <f>BH33*$BY$6</f>
        <v>0</v>
      </c>
      <c r="BI34" s="15">
        <f>BI33*$BY$7</f>
        <v>0</v>
      </c>
      <c r="BK34" s="15">
        <f>SUM(BF34:BI34)</f>
        <v>0</v>
      </c>
      <c r="CO34" s="3">
        <v>1</v>
      </c>
      <c r="CP34" s="3">
        <v>1</v>
      </c>
    </row>
    <row r="35" spans="1:178" ht="3" customHeight="1" x14ac:dyDescent="0.25">
      <c r="A35" s="24">
        <v>0</v>
      </c>
      <c r="B35" s="24">
        <v>0</v>
      </c>
      <c r="C35" s="24">
        <v>0</v>
      </c>
      <c r="D35" s="24">
        <v>0</v>
      </c>
      <c r="E35" s="24">
        <v>0</v>
      </c>
      <c r="F35" s="24">
        <v>0</v>
      </c>
      <c r="H35" s="28">
        <f>CI20*BK36</f>
        <v>0</v>
      </c>
      <c r="I35" s="28">
        <f>CJ20*BF36</f>
        <v>0</v>
      </c>
      <c r="J35" s="28">
        <f>CK20*BG36</f>
        <v>0</v>
      </c>
      <c r="K35" s="28">
        <f>CL20*BH36</f>
        <v>0</v>
      </c>
      <c r="L35" s="28">
        <f>CM20*BI36</f>
        <v>0</v>
      </c>
      <c r="CO35" s="3">
        <v>1</v>
      </c>
      <c r="CP35" s="3">
        <v>1</v>
      </c>
    </row>
    <row r="36" spans="1:178" ht="16.5" customHeight="1" x14ac:dyDescent="0.25">
      <c r="A36" s="24">
        <v>0</v>
      </c>
      <c r="B36" s="24">
        <v>0</v>
      </c>
      <c r="C36" s="24">
        <v>0</v>
      </c>
      <c r="D36" s="24">
        <v>0</v>
      </c>
      <c r="E36" s="24">
        <v>0</v>
      </c>
      <c r="F36" s="24">
        <v>0</v>
      </c>
      <c r="H36" s="28">
        <f>CI20*BK36</f>
        <v>0</v>
      </c>
      <c r="I36" s="28">
        <f>CJ20*BF36</f>
        <v>0</v>
      </c>
      <c r="J36" s="28">
        <f>CK20*BG36</f>
        <v>0</v>
      </c>
      <c r="K36" s="28">
        <f>CL20*BH36</f>
        <v>0</v>
      </c>
      <c r="L36" s="28">
        <f>CM20*BI36</f>
        <v>0</v>
      </c>
      <c r="S36" s="60" t="str">
        <f>IF(BK36=1,"P 4","")</f>
        <v/>
      </c>
      <c r="T36" s="5" t="s">
        <v>5</v>
      </c>
      <c r="Y36" s="53"/>
      <c r="Z36" s="54"/>
      <c r="AA36" s="53"/>
      <c r="AB36" s="54"/>
      <c r="AC36" s="53"/>
      <c r="AD36" s="54"/>
      <c r="AE36" s="53"/>
      <c r="AF36" s="54"/>
      <c r="AG36" s="53"/>
      <c r="AH36" s="54"/>
      <c r="AI36" s="53"/>
      <c r="AJ36" s="54"/>
      <c r="AK36" s="53"/>
      <c r="AL36" s="54"/>
      <c r="AM36" s="53"/>
      <c r="AN36" s="54"/>
      <c r="AO36" s="53"/>
      <c r="AP36" s="54"/>
      <c r="AQ36" s="53"/>
      <c r="AR36" s="54"/>
      <c r="AS36" s="3"/>
      <c r="AW36" s="61"/>
      <c r="AX36" s="62"/>
      <c r="AY36" s="63"/>
      <c r="BA36" s="44">
        <f>SUM(Y36:AR36)*BK36</f>
        <v>0</v>
      </c>
      <c r="BB36" s="68"/>
      <c r="BC36" s="45"/>
      <c r="BF36" s="15">
        <f>IF(Y23="X", IF($BK$4&gt;=40,1,0),0)</f>
        <v>0</v>
      </c>
      <c r="BG36" s="15">
        <f>IF(AF23="X", IF($BK$5&gt;=40,1,0),0)</f>
        <v>0</v>
      </c>
      <c r="BH36" s="15">
        <f>IF(AM23="X", IF($BK$6&gt;=40,1,0),0)</f>
        <v>0</v>
      </c>
      <c r="BI36" s="15">
        <f>IF(AT23="X", IF($BK$7&gt;=30,1,0),0)</f>
        <v>0</v>
      </c>
      <c r="BK36" s="15">
        <f>SUM(BF36:BI36)</f>
        <v>0</v>
      </c>
      <c r="BN36" s="59" t="str">
        <f>IF($CI20=0, "", IF($BK36=0, IF(Y36&lt;&gt;0, 999,-1),Y36))</f>
        <v/>
      </c>
      <c r="BO36" s="59"/>
      <c r="BP36" s="59" t="str">
        <f>IF($CI20=0, "", IF($BK36=0, IF(AA36&lt;&gt;0, 999,-1),AA36))</f>
        <v/>
      </c>
      <c r="BQ36" s="59"/>
      <c r="BR36" s="59" t="str">
        <f>IF($CI20=0, "", IF($BK36=0, IF(AC36&lt;&gt;0, 999,-1),AC36))</f>
        <v/>
      </c>
      <c r="BS36" s="59"/>
      <c r="BT36" s="59" t="str">
        <f>IF($CI20=0, "", IF($BK36=0, IF(AE36&lt;&gt;0, 999,-1),AE36))</f>
        <v/>
      </c>
      <c r="BU36" s="59"/>
      <c r="BV36" s="59" t="str">
        <f>IF($CI20=0, "", IF($BK36=0, IF(AG36&lt;&gt;0, 999,-1),AG36))</f>
        <v/>
      </c>
      <c r="BW36" s="59"/>
      <c r="BX36" s="59" t="str">
        <f>IF($CI20=0, "", IF($BK36=0, IF(AI36&lt;&gt;0, 999,-1),AI36))</f>
        <v/>
      </c>
      <c r="BY36" s="59"/>
      <c r="BZ36" s="59" t="str">
        <f>IF($CI20=0, "", IF($BK36=0, IF(AK36&lt;&gt;0, 999,-1),AK36))</f>
        <v/>
      </c>
      <c r="CA36" s="59"/>
      <c r="CB36" s="59" t="str">
        <f>IF($CI20=0, "", IF($BK36=0, IF(AM36&lt;&gt;0, 999,-1),AM36))</f>
        <v/>
      </c>
      <c r="CC36" s="59"/>
      <c r="CD36" s="59" t="str">
        <f>IF($CI20=0, "", IF($BK36=0, IF(AO36&lt;&gt;0, 999,-1),AO36))</f>
        <v/>
      </c>
      <c r="CE36" s="59"/>
      <c r="CF36" s="59" t="str">
        <f>IF($CI20=0, "", IF($BK36=0, IF(AQ36&lt;&gt;0, 999,-1),AQ36))</f>
        <v/>
      </c>
      <c r="CG36" s="59"/>
      <c r="CH36" s="3"/>
      <c r="CO36" s="3">
        <v>1</v>
      </c>
      <c r="CP36" s="3">
        <v>1</v>
      </c>
    </row>
    <row r="37" spans="1:178" ht="16.5" customHeight="1" x14ac:dyDescent="0.25">
      <c r="A37" s="24">
        <v>0</v>
      </c>
      <c r="B37" s="24">
        <v>0</v>
      </c>
      <c r="C37" s="24">
        <v>0</v>
      </c>
      <c r="D37" s="24">
        <v>0</v>
      </c>
      <c r="E37" s="24">
        <v>0</v>
      </c>
      <c r="F37" s="24">
        <v>0</v>
      </c>
      <c r="H37" s="28">
        <f>CI20*BK36</f>
        <v>0</v>
      </c>
      <c r="I37" s="28">
        <f>CJ20*BF36</f>
        <v>0</v>
      </c>
      <c r="J37" s="28">
        <f>CK20*BG36</f>
        <v>0</v>
      </c>
      <c r="K37" s="28">
        <f>CL20*BH36</f>
        <v>0</v>
      </c>
      <c r="L37" s="28">
        <f>CM20*BI36</f>
        <v>0</v>
      </c>
      <c r="S37" s="60"/>
      <c r="T37" s="5" t="s">
        <v>6</v>
      </c>
      <c r="Z37" s="27" t="s">
        <v>32</v>
      </c>
      <c r="AA37" s="55">
        <f>IF(AO34&lt;&gt;0, AO34+1*BK36,0)</f>
        <v>0</v>
      </c>
      <c r="AB37" s="56"/>
      <c r="AC37" s="56"/>
      <c r="AD37" s="57"/>
      <c r="AN37" s="27" t="s">
        <v>33</v>
      </c>
      <c r="AO37" s="55">
        <f>IF(AA37*BK36&lt;&gt;0, AA37+10/BK37-1,AA37)</f>
        <v>0</v>
      </c>
      <c r="AP37" s="56"/>
      <c r="AQ37" s="56"/>
      <c r="AR37" s="57"/>
      <c r="AW37" s="58" t="s">
        <v>12</v>
      </c>
      <c r="AX37" s="58"/>
      <c r="AY37" s="58"/>
      <c r="BF37" s="15">
        <f>BF36*$BY$4</f>
        <v>0</v>
      </c>
      <c r="BG37" s="15">
        <f>BG36*$BY$5</f>
        <v>0</v>
      </c>
      <c r="BH37" s="15">
        <f>BH36*$BY$6</f>
        <v>0</v>
      </c>
      <c r="BI37" s="15">
        <f>BI36*$BY$7</f>
        <v>0</v>
      </c>
      <c r="BK37" s="15">
        <f>SUM(BF37:BI37)</f>
        <v>0</v>
      </c>
      <c r="CO37" s="3">
        <v>1</v>
      </c>
      <c r="CP37" s="3">
        <v>1</v>
      </c>
    </row>
    <row r="38" spans="1:178" ht="3" customHeight="1" x14ac:dyDescent="0.25">
      <c r="A38" s="24">
        <v>0</v>
      </c>
      <c r="B38" s="24">
        <v>0</v>
      </c>
      <c r="C38" s="24">
        <v>0</v>
      </c>
      <c r="D38" s="24">
        <v>0</v>
      </c>
      <c r="E38" s="24">
        <v>0</v>
      </c>
      <c r="F38" s="24">
        <v>0</v>
      </c>
      <c r="H38" s="28">
        <f>CI20</f>
        <v>0</v>
      </c>
      <c r="I38" s="28">
        <f>CJ20</f>
        <v>0</v>
      </c>
      <c r="J38" s="28">
        <f>CK20</f>
        <v>0</v>
      </c>
      <c r="K38" s="28">
        <f>CL20</f>
        <v>0</v>
      </c>
      <c r="L38" s="28">
        <f>CM20</f>
        <v>0</v>
      </c>
      <c r="CO38" s="3">
        <v>1</v>
      </c>
      <c r="CP38" s="3">
        <v>1</v>
      </c>
    </row>
    <row r="39" spans="1:178" s="20" customFormat="1" ht="16.5" customHeight="1" x14ac:dyDescent="0.25">
      <c r="A39" s="24">
        <v>0</v>
      </c>
      <c r="B39" s="24">
        <v>0</v>
      </c>
      <c r="C39" s="24">
        <v>0</v>
      </c>
      <c r="D39" s="24">
        <v>0</v>
      </c>
      <c r="E39" s="24">
        <v>0</v>
      </c>
      <c r="F39" s="24">
        <v>0</v>
      </c>
      <c r="G39" s="16"/>
      <c r="H39" s="28">
        <f>CI20</f>
        <v>0</v>
      </c>
      <c r="I39" s="28">
        <f>CJ20</f>
        <v>0</v>
      </c>
      <c r="J39" s="28">
        <f>CK20</f>
        <v>0</v>
      </c>
      <c r="K39" s="28">
        <f>CL20</f>
        <v>0</v>
      </c>
      <c r="L39" s="28">
        <f>CM20</f>
        <v>0</v>
      </c>
      <c r="T39" s="20" t="s">
        <v>7</v>
      </c>
      <c r="Y39" s="35">
        <f>COUNTIF(CU39:FV39,AA39)</f>
        <v>0</v>
      </c>
      <c r="Z39" s="36" t="s">
        <v>79</v>
      </c>
      <c r="AA39" s="37">
        <f>$BO$12</f>
        <v>10</v>
      </c>
      <c r="AB39" s="35">
        <f>IF(AD39&gt;0,COUNTIF(CU39:FV39,AD39),0)</f>
        <v>0</v>
      </c>
      <c r="AC39" s="36" t="s">
        <v>79</v>
      </c>
      <c r="AD39" s="37">
        <f>AA39-1</f>
        <v>9</v>
      </c>
      <c r="AE39" s="35">
        <f>IF(AG39&gt;0,COUNTIF(CU39:FV39,AG39),0)</f>
        <v>0</v>
      </c>
      <c r="AF39" s="36" t="s">
        <v>79</v>
      </c>
      <c r="AG39" s="37">
        <f>AD39-1</f>
        <v>8</v>
      </c>
      <c r="AH39" s="35">
        <f>IF(AJ39&gt;0,COUNTIF(CU39:FV39,AJ39),0)</f>
        <v>0</v>
      </c>
      <c r="AI39" s="36" t="s">
        <v>79</v>
      </c>
      <c r="AJ39" s="37">
        <f>AG39-1</f>
        <v>7</v>
      </c>
      <c r="AK39" s="35">
        <f>IF(AM39&gt;0,COUNTIF(CU39:FV39,AM39),0)</f>
        <v>0</v>
      </c>
      <c r="AL39" s="36" t="s">
        <v>79</v>
      </c>
      <c r="AM39" s="37">
        <f>AJ39-1</f>
        <v>6</v>
      </c>
      <c r="AN39" s="35">
        <f>IF(AP39&gt;0,COUNTIF(CU39:FV39,AP39),0)</f>
        <v>0</v>
      </c>
      <c r="AO39" s="36" t="s">
        <v>79</v>
      </c>
      <c r="AP39" s="37">
        <f>AM39-1</f>
        <v>5</v>
      </c>
      <c r="AQ39" s="35">
        <f>IF(AS39&gt;0,COUNTIF(CU39:FV39,AS39),0)</f>
        <v>0</v>
      </c>
      <c r="AR39" s="36" t="s">
        <v>79</v>
      </c>
      <c r="AS39" s="37">
        <f>AP39-1</f>
        <v>4</v>
      </c>
      <c r="AW39" s="46">
        <f>AW27*BK27+AW30*BK30+AW33*BK33+AW36*BK36</f>
        <v>0</v>
      </c>
      <c r="AX39" s="47"/>
      <c r="AY39" s="48"/>
      <c r="BK39" s="29">
        <f>IF(AW39&gt;0,1,0)</f>
        <v>0</v>
      </c>
      <c r="CI39" s="16"/>
      <c r="CJ39" s="16"/>
      <c r="CK39" s="16"/>
      <c r="CL39" s="16"/>
      <c r="CM39" s="16"/>
      <c r="CO39" s="3">
        <v>1</v>
      </c>
      <c r="CP39" s="3">
        <v>1</v>
      </c>
      <c r="CU39" s="44">
        <f>Y27</f>
        <v>0</v>
      </c>
      <c r="CV39" s="45"/>
      <c r="CW39" s="44">
        <f>AA27</f>
        <v>0</v>
      </c>
      <c r="CX39" s="45"/>
      <c r="CY39" s="44">
        <f>AC27</f>
        <v>0</v>
      </c>
      <c r="CZ39" s="45"/>
      <c r="DA39" s="44">
        <f>AE27</f>
        <v>0</v>
      </c>
      <c r="DB39" s="45"/>
      <c r="DC39" s="44">
        <f>AG27</f>
        <v>0</v>
      </c>
      <c r="DD39" s="45"/>
      <c r="DE39" s="44">
        <f>AI27</f>
        <v>0</v>
      </c>
      <c r="DF39" s="45"/>
      <c r="DG39" s="44">
        <f>AK27</f>
        <v>0</v>
      </c>
      <c r="DH39" s="45"/>
      <c r="DI39" s="44">
        <f>AM27</f>
        <v>0</v>
      </c>
      <c r="DJ39" s="45"/>
      <c r="DK39" s="44">
        <f>AO27</f>
        <v>0</v>
      </c>
      <c r="DL39" s="45"/>
      <c r="DM39" s="44">
        <f>AQ27</f>
        <v>0</v>
      </c>
      <c r="DN39" s="45"/>
      <c r="DO39" s="44">
        <f>Y30</f>
        <v>0</v>
      </c>
      <c r="DP39" s="45"/>
      <c r="DQ39" s="44">
        <f>AA30</f>
        <v>0</v>
      </c>
      <c r="DR39" s="45"/>
      <c r="DS39" s="44">
        <f>AC30</f>
        <v>0</v>
      </c>
      <c r="DT39" s="45"/>
      <c r="DU39" s="44">
        <f>AE30</f>
        <v>0</v>
      </c>
      <c r="DV39" s="45"/>
      <c r="DW39" s="44">
        <f>AG30</f>
        <v>0</v>
      </c>
      <c r="DX39" s="45"/>
      <c r="DY39" s="44">
        <f>AI30</f>
        <v>0</v>
      </c>
      <c r="DZ39" s="45"/>
      <c r="EA39" s="44">
        <f>AK30</f>
        <v>0</v>
      </c>
      <c r="EB39" s="45"/>
      <c r="EC39" s="44">
        <f>AM30</f>
        <v>0</v>
      </c>
      <c r="ED39" s="45"/>
      <c r="EE39" s="44">
        <f>AO30</f>
        <v>0</v>
      </c>
      <c r="EF39" s="45"/>
      <c r="EG39" s="44">
        <f>AQ30</f>
        <v>0</v>
      </c>
      <c r="EH39" s="45"/>
      <c r="EI39" s="44">
        <f>Y33</f>
        <v>0</v>
      </c>
      <c r="EJ39" s="45"/>
      <c r="EK39" s="44">
        <f>AA33</f>
        <v>0</v>
      </c>
      <c r="EL39" s="45"/>
      <c r="EM39" s="44">
        <f>AC33</f>
        <v>0</v>
      </c>
      <c r="EN39" s="45"/>
      <c r="EO39" s="44">
        <f>AE33</f>
        <v>0</v>
      </c>
      <c r="EP39" s="45"/>
      <c r="EQ39" s="44">
        <f>AG33</f>
        <v>0</v>
      </c>
      <c r="ER39" s="45"/>
      <c r="ES39" s="44">
        <f>AI33</f>
        <v>0</v>
      </c>
      <c r="ET39" s="45"/>
      <c r="EU39" s="44">
        <f>AK33</f>
        <v>0</v>
      </c>
      <c r="EV39" s="45"/>
      <c r="EW39" s="44">
        <f>AM33</f>
        <v>0</v>
      </c>
      <c r="EX39" s="45"/>
      <c r="EY39" s="44">
        <f>AO33</f>
        <v>0</v>
      </c>
      <c r="EZ39" s="45"/>
      <c r="FA39" s="44">
        <f>AQ33</f>
        <v>0</v>
      </c>
      <c r="FB39" s="45"/>
      <c r="FC39" s="44">
        <f>Y36</f>
        <v>0</v>
      </c>
      <c r="FD39" s="45"/>
      <c r="FE39" s="44">
        <f>AA36</f>
        <v>0</v>
      </c>
      <c r="FF39" s="45"/>
      <c r="FG39" s="44">
        <f>AC36</f>
        <v>0</v>
      </c>
      <c r="FH39" s="45"/>
      <c r="FI39" s="44">
        <f>AE36</f>
        <v>0</v>
      </c>
      <c r="FJ39" s="45"/>
      <c r="FK39" s="44">
        <f>AG36</f>
        <v>0</v>
      </c>
      <c r="FL39" s="45"/>
      <c r="FM39" s="44">
        <f>AI36</f>
        <v>0</v>
      </c>
      <c r="FN39" s="45"/>
      <c r="FO39" s="44">
        <f>AK36</f>
        <v>0</v>
      </c>
      <c r="FP39" s="45"/>
      <c r="FQ39" s="44">
        <f>AM36</f>
        <v>0</v>
      </c>
      <c r="FR39" s="45"/>
      <c r="FS39" s="44">
        <f>AO36</f>
        <v>0</v>
      </c>
      <c r="FT39" s="45"/>
      <c r="FU39" s="44">
        <f>AQ36</f>
        <v>0</v>
      </c>
      <c r="FV39" s="45"/>
    </row>
    <row r="40" spans="1:178" ht="3" customHeight="1" x14ac:dyDescent="0.25">
      <c r="A40" s="24">
        <v>1</v>
      </c>
      <c r="B40" s="28">
        <f>CI20</f>
        <v>0</v>
      </c>
      <c r="C40" s="28">
        <f>CJ20</f>
        <v>0</v>
      </c>
      <c r="D40" s="28">
        <f>CK20</f>
        <v>0</v>
      </c>
      <c r="E40" s="28">
        <f>CL20</f>
        <v>0</v>
      </c>
      <c r="F40" s="28">
        <f>CM20</f>
        <v>0</v>
      </c>
      <c r="H40" s="28">
        <f>CI20</f>
        <v>0</v>
      </c>
      <c r="I40" s="28">
        <f>CJ20</f>
        <v>0</v>
      </c>
      <c r="J40" s="28">
        <f>CK20</f>
        <v>0</v>
      </c>
      <c r="K40" s="28">
        <f>CL20</f>
        <v>0</v>
      </c>
      <c r="L40" s="28">
        <f>CM20</f>
        <v>0</v>
      </c>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CO40" s="3">
        <v>1</v>
      </c>
      <c r="CP40" s="3">
        <v>1</v>
      </c>
    </row>
    <row r="41" spans="1:178" ht="3" customHeight="1" x14ac:dyDescent="0.25">
      <c r="A41" s="24">
        <v>1</v>
      </c>
      <c r="B41" s="28">
        <f>CI42</f>
        <v>0</v>
      </c>
      <c r="C41" s="28">
        <f>CJ42</f>
        <v>0</v>
      </c>
      <c r="D41" s="28">
        <f>CK42</f>
        <v>0</v>
      </c>
      <c r="E41" s="28">
        <f>CL42</f>
        <v>0</v>
      </c>
      <c r="F41" s="28">
        <f>CM42</f>
        <v>0</v>
      </c>
      <c r="H41" s="28">
        <f>CI42</f>
        <v>0</v>
      </c>
      <c r="I41" s="28">
        <f>CJ42</f>
        <v>0</v>
      </c>
      <c r="J41" s="28">
        <f>CK42</f>
        <v>0</v>
      </c>
      <c r="K41" s="28">
        <f>CL42</f>
        <v>0</v>
      </c>
      <c r="L41" s="28">
        <f>CM42</f>
        <v>0</v>
      </c>
      <c r="CO41" s="3">
        <v>1</v>
      </c>
      <c r="CP41" s="3">
        <v>1</v>
      </c>
    </row>
    <row r="42" spans="1:178" ht="16.5" customHeight="1" x14ac:dyDescent="0.25">
      <c r="A42" s="24">
        <v>1</v>
      </c>
      <c r="B42" s="28">
        <f>CI42</f>
        <v>0</v>
      </c>
      <c r="C42" s="28">
        <f>CJ42</f>
        <v>0</v>
      </c>
      <c r="D42" s="28">
        <f>CK42</f>
        <v>0</v>
      </c>
      <c r="E42" s="28">
        <f>CL42</f>
        <v>0</v>
      </c>
      <c r="F42" s="28">
        <f>CM42</f>
        <v>0</v>
      </c>
      <c r="H42" s="28">
        <f>CI42</f>
        <v>0</v>
      </c>
      <c r="I42" s="28">
        <f>CJ42</f>
        <v>0</v>
      </c>
      <c r="J42" s="28">
        <f>CK42</f>
        <v>0</v>
      </c>
      <c r="K42" s="28">
        <f>CL42</f>
        <v>0</v>
      </c>
      <c r="L42" s="28">
        <f>CM42</f>
        <v>0</v>
      </c>
      <c r="N42" s="20" t="s">
        <v>30</v>
      </c>
      <c r="Q42" s="16">
        <f>Q20+1</f>
        <v>2</v>
      </c>
      <c r="R42" s="16"/>
      <c r="S42" s="5" t="s">
        <v>2</v>
      </c>
      <c r="Y42" s="49"/>
      <c r="Z42" s="50"/>
      <c r="AA42" s="50"/>
      <c r="AB42" s="50"/>
      <c r="AC42" s="50"/>
      <c r="AD42" s="50"/>
      <c r="AE42" s="50"/>
      <c r="AF42" s="50"/>
      <c r="AG42" s="50"/>
      <c r="AH42" s="50"/>
      <c r="AI42" s="50"/>
      <c r="AJ42" s="50"/>
      <c r="AK42" s="50"/>
      <c r="AL42" s="50"/>
      <c r="AM42" s="50"/>
      <c r="AN42" s="50"/>
      <c r="AO42" s="50"/>
      <c r="AP42" s="51"/>
      <c r="AS42" s="5" t="s">
        <v>23</v>
      </c>
      <c r="AV42" s="52"/>
      <c r="AW42" s="52"/>
      <c r="AX42" s="52"/>
      <c r="AY42" s="52"/>
      <c r="BA42" s="73">
        <f>IF(AW61&gt;0, IF(LEN(Y42)&gt;3,Y42,"Name fehlt"),Y42)</f>
        <v>0</v>
      </c>
      <c r="BB42" s="73"/>
      <c r="BC42" s="73"/>
      <c r="BD42" s="73"/>
      <c r="BE42" s="73"/>
      <c r="BI42" s="64">
        <f>IF(LEN(Y42)&gt;3, DATE((AW$1-BN43),12,31),0)</f>
        <v>0</v>
      </c>
      <c r="BJ42" s="64"/>
      <c r="BK42" s="64"/>
      <c r="BL42" s="64"/>
      <c r="BN42" s="25"/>
      <c r="BO42" s="25"/>
      <c r="BP42" s="25"/>
      <c r="BQ42" s="64">
        <f>IF(LEN(Y42)&gt;3, DATE((AW$1-BV43),1,1),0)</f>
        <v>0</v>
      </c>
      <c r="BR42" s="64"/>
      <c r="BS42" s="64"/>
      <c r="BT42" s="64"/>
      <c r="CI42" s="3">
        <f>IF(LEN(Y42)&gt;3,1,0)</f>
        <v>0</v>
      </c>
      <c r="CJ42" s="3">
        <f>IF(Y45="X",CI42,0)</f>
        <v>0</v>
      </c>
      <c r="CK42" s="3">
        <f>IF(AF45="X",CI42,0)</f>
        <v>0</v>
      </c>
      <c r="CL42" s="3">
        <f>IF(AM45="X",CI42,0)</f>
        <v>0</v>
      </c>
      <c r="CM42" s="3">
        <f>IF(AT45="X",CI42,0)</f>
        <v>0</v>
      </c>
      <c r="CO42" s="3">
        <v>1</v>
      </c>
      <c r="CP42" s="3">
        <v>1</v>
      </c>
    </row>
    <row r="43" spans="1:178" ht="16.5" customHeight="1" x14ac:dyDescent="0.25">
      <c r="A43" s="24">
        <v>1</v>
      </c>
      <c r="B43" s="28">
        <f>CI42</f>
        <v>0</v>
      </c>
      <c r="C43" s="28">
        <f>CJ42</f>
        <v>0</v>
      </c>
      <c r="D43" s="28">
        <f>CK42</f>
        <v>0</v>
      </c>
      <c r="E43" s="28">
        <f>CL42</f>
        <v>0</v>
      </c>
      <c r="F43" s="28">
        <f>CM42</f>
        <v>0</v>
      </c>
      <c r="H43" s="28">
        <f>CI42</f>
        <v>0</v>
      </c>
      <c r="I43" s="28">
        <f>CJ42</f>
        <v>0</v>
      </c>
      <c r="J43" s="28">
        <f>CK42</f>
        <v>0</v>
      </c>
      <c r="K43" s="28">
        <f>CL42</f>
        <v>0</v>
      </c>
      <c r="L43" s="28">
        <f>CM42</f>
        <v>0</v>
      </c>
      <c r="S43" s="5" t="s">
        <v>3</v>
      </c>
      <c r="Y43" s="49"/>
      <c r="Z43" s="50"/>
      <c r="AA43" s="50"/>
      <c r="AB43" s="50"/>
      <c r="AC43" s="50"/>
      <c r="AD43" s="50"/>
      <c r="AE43" s="50"/>
      <c r="AF43" s="50"/>
      <c r="AG43" s="50"/>
      <c r="AH43" s="50"/>
      <c r="AI43" s="50"/>
      <c r="AJ43" s="50"/>
      <c r="AK43" s="50"/>
      <c r="AL43" s="50"/>
      <c r="AM43" s="50"/>
      <c r="AN43" s="50"/>
      <c r="AO43" s="50"/>
      <c r="AP43" s="51"/>
      <c r="AS43" s="5" t="s">
        <v>11</v>
      </c>
      <c r="AW43" s="44" t="str">
        <f>IF(YEAR(AV42)&gt;1900,$AW$1-YEAR(AV42),"")</f>
        <v/>
      </c>
      <c r="AX43" s="68"/>
      <c r="AY43" s="45"/>
      <c r="BA43" s="73">
        <f>IF(LEN(Y42)&gt;3, IF(LEN(Y43)&gt;3, Y43, "Ort fehlt"),Y43)</f>
        <v>0</v>
      </c>
      <c r="BB43" s="73"/>
      <c r="BC43" s="73"/>
      <c r="BD43" s="73"/>
      <c r="BE43" s="73"/>
      <c r="BI43" s="15">
        <f>IF(Y45="X", $BG$4,0)</f>
        <v>0</v>
      </c>
      <c r="BJ43" s="15">
        <f>IF(AF45="X", $BG$5,0)</f>
        <v>0</v>
      </c>
      <c r="BK43" s="15">
        <f>IF(AM45="X", $BG$6,0)</f>
        <v>0</v>
      </c>
      <c r="BL43" s="15">
        <f>IF(AT45="X", $BG$7,0)</f>
        <v>0</v>
      </c>
      <c r="BN43" s="15" t="str">
        <f>IF(LEN(Y42)&gt;3, SUM(BI43:BL43),"")</f>
        <v/>
      </c>
      <c r="BQ43" s="15">
        <f>IF(Y45="X", $BI$4,0)</f>
        <v>0</v>
      </c>
      <c r="BR43" s="15">
        <f>IF(AF45="X", $BI$5,0)</f>
        <v>0</v>
      </c>
      <c r="BS43" s="15">
        <f>IF(AM45="X", $BI$6,0)</f>
        <v>0</v>
      </c>
      <c r="BT43" s="15">
        <f>IF(AT45="X", $BI$7,0)</f>
        <v>0</v>
      </c>
      <c r="BV43" s="15" t="str">
        <f>IF(LEN(Y42)&gt;3, SUM(BQ43:BT43),"")</f>
        <v/>
      </c>
      <c r="CO43" s="3">
        <v>1</v>
      </c>
      <c r="CP43" s="3">
        <v>1</v>
      </c>
    </row>
    <row r="44" spans="1:178" ht="3" customHeight="1" x14ac:dyDescent="0.25">
      <c r="A44" s="24">
        <v>1</v>
      </c>
      <c r="B44" s="28">
        <f>CI42</f>
        <v>0</v>
      </c>
      <c r="C44" s="28">
        <f>CJ42</f>
        <v>0</v>
      </c>
      <c r="D44" s="28">
        <f>CK42</f>
        <v>0</v>
      </c>
      <c r="E44" s="28">
        <f>CL42</f>
        <v>0</v>
      </c>
      <c r="F44" s="28">
        <f>CM42</f>
        <v>0</v>
      </c>
      <c r="H44" s="28">
        <f>CI42</f>
        <v>0</v>
      </c>
      <c r="I44" s="28">
        <f>CJ42</f>
        <v>0</v>
      </c>
      <c r="J44" s="28">
        <f>CK42</f>
        <v>0</v>
      </c>
      <c r="K44" s="28">
        <f>CL42</f>
        <v>0</v>
      </c>
      <c r="L44" s="28">
        <f>CM42</f>
        <v>0</v>
      </c>
      <c r="CO44" s="3">
        <v>1</v>
      </c>
      <c r="CP44" s="3">
        <v>1</v>
      </c>
    </row>
    <row r="45" spans="1:178" ht="16.5" customHeight="1" x14ac:dyDescent="0.25">
      <c r="A45" s="24">
        <v>1</v>
      </c>
      <c r="B45" s="28">
        <f>CI42</f>
        <v>0</v>
      </c>
      <c r="C45" s="28">
        <f>CJ42</f>
        <v>0</v>
      </c>
      <c r="D45" s="28">
        <f>CK42</f>
        <v>0</v>
      </c>
      <c r="E45" s="28">
        <f>CL42</f>
        <v>0</v>
      </c>
      <c r="F45" s="28">
        <f>CM42</f>
        <v>0</v>
      </c>
      <c r="H45" s="28">
        <f>CI42</f>
        <v>0</v>
      </c>
      <c r="I45" s="28">
        <f>CJ42</f>
        <v>0</v>
      </c>
      <c r="J45" s="28">
        <f>CK42</f>
        <v>0</v>
      </c>
      <c r="K45" s="28">
        <f>CL42</f>
        <v>0</v>
      </c>
      <c r="L45" s="28">
        <f>CM42</f>
        <v>0</v>
      </c>
      <c r="S45" s="72" t="s">
        <v>8</v>
      </c>
      <c r="T45" s="72"/>
      <c r="U45" s="72"/>
      <c r="V45" s="72"/>
      <c r="W45" s="72"/>
      <c r="Y45" s="1"/>
      <c r="Z45" s="5" t="str">
        <f>$BA$4</f>
        <v>U17-kniend</v>
      </c>
      <c r="AF45" s="1"/>
      <c r="AG45" s="5" t="str">
        <f>$BA$5</f>
        <v>U23-kniend</v>
      </c>
      <c r="AM45" s="1"/>
      <c r="AN45" s="5" t="str">
        <f>$BA$6</f>
        <v>---</v>
      </c>
      <c r="AT45" s="1"/>
      <c r="AU45" s="5" t="str">
        <f>$BA$7</f>
        <v>---</v>
      </c>
      <c r="BA45" s="15" t="str">
        <f>IF(LEN(Y42)&gt;3, IF(AF45="X", "", IF(AM45="X", "", IF(AT45="X","", IF(Y45="X", Y45,9999)))),"")</f>
        <v/>
      </c>
      <c r="BB45" s="3"/>
      <c r="BC45" s="15" t="str">
        <f>IF(LEN(Y42)&gt;3, IF(Y45="X", "", IF(AM45="X", "", IF(AT45="X","", IF(AF45="X", AF45,9999)))),"")</f>
        <v/>
      </c>
      <c r="BD45" s="3"/>
      <c r="BE45" s="15" t="str">
        <f>IF(LEN(Y42)&gt;3, IF(Y45="X", "", IF(AF45="X", "", IF(AT45="X","", IF(AM45="X", AM45,9999)))),"")</f>
        <v/>
      </c>
      <c r="BF45" s="3"/>
      <c r="BG45" s="15" t="str">
        <f>IF(LEN(Y42)&gt;3, IF(Y45="X", "", IF(AF45="X", "", IF(AM45="X", "",IF(AT45="X", AT45,9999)))),"")</f>
        <v/>
      </c>
      <c r="CO45" s="3">
        <v>1</v>
      </c>
      <c r="CP45" s="3">
        <v>1</v>
      </c>
    </row>
    <row r="46" spans="1:178" ht="3" customHeight="1" x14ac:dyDescent="0.25">
      <c r="A46" s="24">
        <v>1</v>
      </c>
      <c r="B46" s="28">
        <f>CI42</f>
        <v>0</v>
      </c>
      <c r="C46" s="28">
        <f>CJ42</f>
        <v>0</v>
      </c>
      <c r="D46" s="28">
        <f>CK42</f>
        <v>0</v>
      </c>
      <c r="E46" s="28">
        <f>CL42</f>
        <v>0</v>
      </c>
      <c r="F46" s="28">
        <f>CM42</f>
        <v>0</v>
      </c>
      <c r="H46" s="28">
        <f>CI42</f>
        <v>0</v>
      </c>
      <c r="I46" s="28">
        <f>CJ42</f>
        <v>0</v>
      </c>
      <c r="J46" s="28">
        <f>CK42</f>
        <v>0</v>
      </c>
      <c r="K46" s="28">
        <f>CL42</f>
        <v>0</v>
      </c>
      <c r="L46" s="28">
        <f>CM42</f>
        <v>0</v>
      </c>
      <c r="CO46" s="3">
        <v>1</v>
      </c>
      <c r="CP46" s="3">
        <v>1</v>
      </c>
    </row>
    <row r="47" spans="1:178" ht="16.5" customHeight="1" x14ac:dyDescent="0.25">
      <c r="A47" s="24">
        <v>1</v>
      </c>
      <c r="B47" s="28">
        <f>CI42</f>
        <v>0</v>
      </c>
      <c r="C47" s="28">
        <f>CJ42</f>
        <v>0</v>
      </c>
      <c r="D47" s="28">
        <f>CK42</f>
        <v>0</v>
      </c>
      <c r="E47" s="28">
        <f>CL42</f>
        <v>0</v>
      </c>
      <c r="F47" s="28">
        <f>CM42</f>
        <v>0</v>
      </c>
      <c r="H47" s="28">
        <f>CI42</f>
        <v>0</v>
      </c>
      <c r="I47" s="28">
        <f>CJ42</f>
        <v>0</v>
      </c>
      <c r="J47" s="28">
        <f>CK42</f>
        <v>0</v>
      </c>
      <c r="K47" s="28">
        <f>CL42</f>
        <v>0</v>
      </c>
      <c r="L47" s="28">
        <f>CM42</f>
        <v>0</v>
      </c>
      <c r="S47" s="5" t="s">
        <v>4</v>
      </c>
      <c r="Y47" s="1"/>
      <c r="Z47" s="5" t="s">
        <v>27</v>
      </c>
      <c r="AZ47" s="26" t="s">
        <v>26</v>
      </c>
      <c r="BA47" s="15" t="str">
        <f>IF(Y45="X", IF(Y47=$BS$4,Y47,IF(Y47=$BT$4,Y47,"XXX")),"")</f>
        <v/>
      </c>
      <c r="BB47" s="15" t="str">
        <f>IF(AF45="X", IF(Y47=$BS$5,Y47,IF(Y47=$BT$5,Y47,"XXX")),"")</f>
        <v/>
      </c>
      <c r="BC47" s="15" t="str">
        <f>IF(AM45="X", IF(Y47=$BS$6,Y47,IF(Y47=$BT$6,Y47,"XXX")),"")</f>
        <v/>
      </c>
      <c r="BD47" s="15" t="str">
        <f>IF(AT45="X", IF(Y47=$BS$7,Y47,IF(Y47=$BT$7,Y47,"XXX")),"")</f>
        <v/>
      </c>
      <c r="BE47" s="18" t="s">
        <v>26</v>
      </c>
      <c r="BF47" s="15" t="str">
        <f>BA47&amp;BB47&amp;BC47&amp;BD47</f>
        <v/>
      </c>
      <c r="BG47" s="26" t="s">
        <v>26</v>
      </c>
      <c r="BK47" s="26" t="s">
        <v>26</v>
      </c>
      <c r="CO47" s="3">
        <v>1</v>
      </c>
      <c r="CP47" s="3">
        <v>1</v>
      </c>
    </row>
    <row r="48" spans="1:178" ht="3" customHeight="1" x14ac:dyDescent="0.25">
      <c r="A48" s="24">
        <v>0</v>
      </c>
      <c r="B48" s="24">
        <v>0</v>
      </c>
      <c r="C48" s="24">
        <v>0</v>
      </c>
      <c r="D48" s="24">
        <v>0</v>
      </c>
      <c r="E48" s="24">
        <v>0</v>
      </c>
      <c r="F48" s="24">
        <v>0</v>
      </c>
      <c r="H48" s="28">
        <f>CI42*BK49</f>
        <v>0</v>
      </c>
      <c r="I48" s="28">
        <f>CJ42*BF49</f>
        <v>0</v>
      </c>
      <c r="J48" s="28">
        <f>CK42*BG49</f>
        <v>0</v>
      </c>
      <c r="K48" s="28">
        <f>CL42*BH49</f>
        <v>0</v>
      </c>
      <c r="L48" s="28">
        <f>CM42*BI49</f>
        <v>0</v>
      </c>
      <c r="CO48" s="3">
        <v>1</v>
      </c>
      <c r="CP48" s="3">
        <v>1</v>
      </c>
    </row>
    <row r="49" spans="1:178" ht="16.5" customHeight="1" x14ac:dyDescent="0.25">
      <c r="A49" s="24">
        <v>0</v>
      </c>
      <c r="B49" s="24">
        <v>0</v>
      </c>
      <c r="C49" s="24">
        <v>0</v>
      </c>
      <c r="D49" s="24">
        <v>0</v>
      </c>
      <c r="E49" s="24">
        <v>0</v>
      </c>
      <c r="F49" s="24">
        <v>0</v>
      </c>
      <c r="H49" s="28">
        <f>CI42*BK49</f>
        <v>0</v>
      </c>
      <c r="I49" s="28">
        <f>CJ42*BF49</f>
        <v>0</v>
      </c>
      <c r="J49" s="28">
        <f>CK42*BG49</f>
        <v>0</v>
      </c>
      <c r="K49" s="28">
        <f>CL42*BH49</f>
        <v>0</v>
      </c>
      <c r="L49" s="28">
        <f>CM42*BI49</f>
        <v>0</v>
      </c>
      <c r="S49" s="60" t="str">
        <f>IF(BK49=1,"P 1","")</f>
        <v/>
      </c>
      <c r="T49" s="5" t="s">
        <v>5</v>
      </c>
      <c r="Y49" s="53"/>
      <c r="Z49" s="54"/>
      <c r="AA49" s="53"/>
      <c r="AB49" s="54"/>
      <c r="AC49" s="53"/>
      <c r="AD49" s="54"/>
      <c r="AE49" s="53"/>
      <c r="AF49" s="54"/>
      <c r="AG49" s="53"/>
      <c r="AH49" s="54"/>
      <c r="AI49" s="53"/>
      <c r="AJ49" s="54"/>
      <c r="AK49" s="53"/>
      <c r="AL49" s="54"/>
      <c r="AM49" s="53"/>
      <c r="AN49" s="54"/>
      <c r="AO49" s="53"/>
      <c r="AP49" s="54"/>
      <c r="AQ49" s="53"/>
      <c r="AR49" s="54"/>
      <c r="AS49" s="3"/>
      <c r="AW49" s="61"/>
      <c r="AX49" s="62"/>
      <c r="AY49" s="63"/>
      <c r="BA49" s="44">
        <f>SUM(Y49:AR49)*BK49</f>
        <v>0</v>
      </c>
      <c r="BB49" s="68"/>
      <c r="BC49" s="45"/>
      <c r="BF49" s="15">
        <f>IF(Y45="X", IF($BK$4&gt;=10,1,0),0)</f>
        <v>0</v>
      </c>
      <c r="BG49" s="15">
        <f>IF(AF45="X", IF($BK$5&gt;=10,1,0),0)</f>
        <v>0</v>
      </c>
      <c r="BH49" s="15">
        <f>IF(AM45="X", IF($BK$6&gt;=10,1,0),0)</f>
        <v>0</v>
      </c>
      <c r="BI49" s="15">
        <f>IF(AT45="X", IF($BK$7&gt;=10,1,0),0)</f>
        <v>0</v>
      </c>
      <c r="BK49" s="15">
        <f>SUM(BF49:BI49)</f>
        <v>0</v>
      </c>
      <c r="BN49" s="59" t="str">
        <f>IF($CI42=0, "", IF($BK49=0, IF(Y49&lt;&gt;0, 999,-1),Y49))</f>
        <v/>
      </c>
      <c r="BO49" s="59"/>
      <c r="BP49" s="59" t="str">
        <f>IF($CI42=0, "", IF($BK49=0, IF(AA49&lt;&gt;0, 999,-1),AA49))</f>
        <v/>
      </c>
      <c r="BQ49" s="59"/>
      <c r="BR49" s="59" t="str">
        <f>IF($CI42=0, "", IF($BK49=0, IF(AC49&lt;&gt;0, 999,-1),AC49))</f>
        <v/>
      </c>
      <c r="BS49" s="59"/>
      <c r="BT49" s="59" t="str">
        <f>IF($CI42=0, "", IF($BK49=0, IF(AE49&lt;&gt;0, 999,-1),AE49))</f>
        <v/>
      </c>
      <c r="BU49" s="59"/>
      <c r="BV49" s="59" t="str">
        <f>IF($CI42=0, "", IF($BK49=0, IF(AG49&lt;&gt;0, 999,-1),AG49))</f>
        <v/>
      </c>
      <c r="BW49" s="59"/>
      <c r="BX49" s="59" t="str">
        <f>IF($CI42=0, "", IF($BK49=0, IF(AI49&lt;&gt;0, 999,-1),AI49))</f>
        <v/>
      </c>
      <c r="BY49" s="59"/>
      <c r="BZ49" s="59" t="str">
        <f>IF($CI42=0, "", IF($BK49=0, IF(AK49&lt;&gt;0, 999,-1),AK49))</f>
        <v/>
      </c>
      <c r="CA49" s="59"/>
      <c r="CB49" s="59" t="str">
        <f>IF($CI42=0, "", IF($BK49=0, IF(AM49&lt;&gt;0, 999,-1),AM49))</f>
        <v/>
      </c>
      <c r="CC49" s="59"/>
      <c r="CD49" s="59" t="str">
        <f>IF($CI42=0, "", IF($BK49=0, IF(AO49&lt;&gt;0, 999,-1),AO49))</f>
        <v/>
      </c>
      <c r="CE49" s="59"/>
      <c r="CF49" s="59" t="str">
        <f>IF($CI42=0, "", IF($BK49=0, IF(AQ49&lt;&gt;0, 999,-1),AQ49))</f>
        <v/>
      </c>
      <c r="CG49" s="59"/>
      <c r="CO49" s="3">
        <v>1</v>
      </c>
      <c r="CP49" s="3">
        <v>1</v>
      </c>
    </row>
    <row r="50" spans="1:178" ht="16.5" customHeight="1" x14ac:dyDescent="0.25">
      <c r="A50" s="24">
        <v>0</v>
      </c>
      <c r="B50" s="24">
        <v>0</v>
      </c>
      <c r="C50" s="24">
        <v>0</v>
      </c>
      <c r="D50" s="24">
        <v>0</v>
      </c>
      <c r="E50" s="24">
        <v>0</v>
      </c>
      <c r="F50" s="24">
        <v>0</v>
      </c>
      <c r="H50" s="28">
        <f>CI42*BK49</f>
        <v>0</v>
      </c>
      <c r="I50" s="28">
        <f>CJ42*BF49</f>
        <v>0</v>
      </c>
      <c r="J50" s="28">
        <f>CK42*BG49</f>
        <v>0</v>
      </c>
      <c r="K50" s="28">
        <f>CL42*BH49</f>
        <v>0</v>
      </c>
      <c r="L50" s="28">
        <f>CM42*BI49</f>
        <v>0</v>
      </c>
      <c r="S50" s="60"/>
      <c r="T50" s="5" t="s">
        <v>6</v>
      </c>
      <c r="Z50" s="27" t="s">
        <v>32</v>
      </c>
      <c r="AA50" s="55">
        <f>IF($AV$4&lt;&gt;0, AO37+1*BK49,0)</f>
        <v>0</v>
      </c>
      <c r="AB50" s="56"/>
      <c r="AC50" s="56"/>
      <c r="AD50" s="57"/>
      <c r="AN50" s="27" t="s">
        <v>33</v>
      </c>
      <c r="AO50" s="55">
        <f>IF(AA50*BK49&lt;&gt;0, AA50+10/BK50-1,AA50)</f>
        <v>0</v>
      </c>
      <c r="AP50" s="56"/>
      <c r="AQ50" s="56"/>
      <c r="AR50" s="57"/>
      <c r="AW50" s="58" t="s">
        <v>12</v>
      </c>
      <c r="AX50" s="58"/>
      <c r="AY50" s="58"/>
      <c r="BA50" s="59">
        <f>IF(LEN(Y42)&gt;3, 1,0)</f>
        <v>0</v>
      </c>
      <c r="BB50" s="59"/>
      <c r="BC50" s="59"/>
      <c r="BF50" s="15">
        <f>BF49*$BY$4</f>
        <v>0</v>
      </c>
      <c r="BG50" s="15">
        <f>BG49*$BY$5</f>
        <v>0</v>
      </c>
      <c r="BH50" s="15">
        <f>BH49*$BY$6</f>
        <v>0</v>
      </c>
      <c r="BI50" s="15">
        <f>BI49*$BY$7</f>
        <v>0</v>
      </c>
      <c r="BK50" s="15">
        <f>SUM(BF50:BI50)</f>
        <v>0</v>
      </c>
      <c r="CO50" s="3">
        <v>1</v>
      </c>
      <c r="CP50" s="3">
        <v>1</v>
      </c>
    </row>
    <row r="51" spans="1:178" ht="3" customHeight="1" x14ac:dyDescent="0.25">
      <c r="A51" s="24">
        <v>0</v>
      </c>
      <c r="B51" s="24">
        <v>0</v>
      </c>
      <c r="C51" s="24">
        <v>0</v>
      </c>
      <c r="D51" s="24">
        <v>0</v>
      </c>
      <c r="E51" s="24">
        <v>0</v>
      </c>
      <c r="F51" s="24">
        <v>0</v>
      </c>
      <c r="H51" s="28">
        <f>CI42*BK52</f>
        <v>0</v>
      </c>
      <c r="I51" s="28">
        <f>CJ42*BF52</f>
        <v>0</v>
      </c>
      <c r="J51" s="28">
        <f>CK42*BG52</f>
        <v>0</v>
      </c>
      <c r="K51" s="28">
        <f>CL42*BH52</f>
        <v>0</v>
      </c>
      <c r="L51" s="28">
        <f>CM42*BI52</f>
        <v>0</v>
      </c>
      <c r="CO51" s="3">
        <v>1</v>
      </c>
      <c r="CP51" s="3">
        <v>1</v>
      </c>
    </row>
    <row r="52" spans="1:178" ht="16.5" customHeight="1" x14ac:dyDescent="0.25">
      <c r="A52" s="24">
        <v>0</v>
      </c>
      <c r="B52" s="24">
        <v>0</v>
      </c>
      <c r="C52" s="24">
        <v>0</v>
      </c>
      <c r="D52" s="24">
        <v>0</v>
      </c>
      <c r="E52" s="24">
        <v>0</v>
      </c>
      <c r="F52" s="24">
        <v>0</v>
      </c>
      <c r="H52" s="28">
        <f>CI42*BK52</f>
        <v>0</v>
      </c>
      <c r="I52" s="28">
        <f>CJ42*BF52</f>
        <v>0</v>
      </c>
      <c r="J52" s="28">
        <f>CK42*BG52</f>
        <v>0</v>
      </c>
      <c r="K52" s="28">
        <f>CL42*BH52</f>
        <v>0</v>
      </c>
      <c r="L52" s="28">
        <f>CM42*BI52</f>
        <v>0</v>
      </c>
      <c r="S52" s="60" t="str">
        <f>IF(BK52=1,"P 2","")</f>
        <v/>
      </c>
      <c r="T52" s="5" t="s">
        <v>5</v>
      </c>
      <c r="Y52" s="53"/>
      <c r="Z52" s="54"/>
      <c r="AA52" s="53"/>
      <c r="AB52" s="54"/>
      <c r="AC52" s="53"/>
      <c r="AD52" s="54"/>
      <c r="AE52" s="53"/>
      <c r="AF52" s="54"/>
      <c r="AG52" s="53"/>
      <c r="AH52" s="54"/>
      <c r="AI52" s="53"/>
      <c r="AJ52" s="54"/>
      <c r="AK52" s="53"/>
      <c r="AL52" s="54"/>
      <c r="AM52" s="53"/>
      <c r="AN52" s="54"/>
      <c r="AO52" s="53"/>
      <c r="AP52" s="54"/>
      <c r="AQ52" s="53"/>
      <c r="AR52" s="54"/>
      <c r="AS52" s="3"/>
      <c r="AW52" s="61"/>
      <c r="AX52" s="62"/>
      <c r="AY52" s="63"/>
      <c r="BA52" s="44">
        <f>SUM(Y52:AR52)*BK52</f>
        <v>0</v>
      </c>
      <c r="BB52" s="68"/>
      <c r="BC52" s="45"/>
      <c r="BF52" s="15">
        <f>IF(Y45="X", IF($BK$4&gt;=20,1,0),0)</f>
        <v>0</v>
      </c>
      <c r="BG52" s="15">
        <f>IF(AF45="X", IF($BK$5&gt;=20,1,0),0)</f>
        <v>0</v>
      </c>
      <c r="BH52" s="15">
        <f>IF(AM45="X", IF($BK$6&gt;=20,1,0),0)</f>
        <v>0</v>
      </c>
      <c r="BI52" s="15">
        <f>IF(AT45="X", IF($BK$7&gt;=20,1,0),0)</f>
        <v>0</v>
      </c>
      <c r="BK52" s="15">
        <f>SUM(BF52:BI52)</f>
        <v>0</v>
      </c>
      <c r="BN52" s="59" t="str">
        <f>IF($CI42=0, "", IF($BK52=0, IF(Y52&lt;&gt;0, 999,-1),Y52))</f>
        <v/>
      </c>
      <c r="BO52" s="59"/>
      <c r="BP52" s="59" t="str">
        <f>IF($CI42=0, "", IF($BK52=0, IF(AA52&lt;&gt;0, 999,-1),AA52))</f>
        <v/>
      </c>
      <c r="BQ52" s="59"/>
      <c r="BR52" s="59" t="str">
        <f>IF($CI42=0, "", IF($BK52=0, IF(AC52&lt;&gt;0, 999,-1),AC52))</f>
        <v/>
      </c>
      <c r="BS52" s="59"/>
      <c r="BT52" s="59" t="str">
        <f>IF($CI42=0, "", IF($BK52=0, IF(AE52&lt;&gt;0, 999,-1),AE52))</f>
        <v/>
      </c>
      <c r="BU52" s="59"/>
      <c r="BV52" s="59" t="str">
        <f>IF($CI42=0, "", IF($BK52=0, IF(AG52&lt;&gt;0, 999,-1),AG52))</f>
        <v/>
      </c>
      <c r="BW52" s="59"/>
      <c r="BX52" s="59" t="str">
        <f>IF($CI42=0, "", IF($BK52=0, IF(AI52&lt;&gt;0, 999,-1),AI52))</f>
        <v/>
      </c>
      <c r="BY52" s="59"/>
      <c r="BZ52" s="59" t="str">
        <f>IF($CI42=0, "", IF($BK52=0, IF(AK52&lt;&gt;0, 999,-1),AK52))</f>
        <v/>
      </c>
      <c r="CA52" s="59"/>
      <c r="CB52" s="59" t="str">
        <f>IF($CI42=0, "", IF($BK52=0, IF(AM52&lt;&gt;0, 999,-1),AM52))</f>
        <v/>
      </c>
      <c r="CC52" s="59"/>
      <c r="CD52" s="59" t="str">
        <f>IF($CI42=0, "", IF($BK52=0, IF(AO52&lt;&gt;0, 999,-1),AO52))</f>
        <v/>
      </c>
      <c r="CE52" s="59"/>
      <c r="CF52" s="59" t="str">
        <f>IF($CI42=0, "", IF($BK52=0, IF(AQ52&lt;&gt;0, 999,-1),AQ52))</f>
        <v/>
      </c>
      <c r="CG52" s="59"/>
      <c r="CO52" s="3">
        <v>1</v>
      </c>
      <c r="CP52" s="3">
        <v>1</v>
      </c>
    </row>
    <row r="53" spans="1:178" ht="16.5" customHeight="1" x14ac:dyDescent="0.25">
      <c r="A53" s="24">
        <v>0</v>
      </c>
      <c r="B53" s="24">
        <v>0</v>
      </c>
      <c r="C53" s="24">
        <v>0</v>
      </c>
      <c r="D53" s="24">
        <v>0</v>
      </c>
      <c r="E53" s="24">
        <v>0</v>
      </c>
      <c r="F53" s="24">
        <v>0</v>
      </c>
      <c r="H53" s="28">
        <f>CI42*BK52</f>
        <v>0</v>
      </c>
      <c r="I53" s="28">
        <f>CJ42*BF52</f>
        <v>0</v>
      </c>
      <c r="J53" s="28">
        <f>CK42*BG52</f>
        <v>0</v>
      </c>
      <c r="K53" s="28">
        <f>CL42*BH52</f>
        <v>0</v>
      </c>
      <c r="L53" s="28">
        <f>CM42*BI52</f>
        <v>0</v>
      </c>
      <c r="S53" s="60"/>
      <c r="T53" s="5" t="s">
        <v>6</v>
      </c>
      <c r="Z53" s="27" t="s">
        <v>32</v>
      </c>
      <c r="AA53" s="55">
        <f>IF(AO50&lt;&gt;0, AO50+1*BK52,0)</f>
        <v>0</v>
      </c>
      <c r="AB53" s="56"/>
      <c r="AC53" s="56"/>
      <c r="AD53" s="57"/>
      <c r="AN53" s="27" t="s">
        <v>33</v>
      </c>
      <c r="AO53" s="55">
        <f>IF(AA53*BK52&lt;&gt;0, AA53+10/BK53-1,AA53)</f>
        <v>0</v>
      </c>
      <c r="AP53" s="56"/>
      <c r="AQ53" s="56"/>
      <c r="AR53" s="57"/>
      <c r="AW53" s="58" t="s">
        <v>12</v>
      </c>
      <c r="AX53" s="58"/>
      <c r="AY53" s="58"/>
      <c r="BF53" s="15">
        <f>BF52*$BY$4</f>
        <v>0</v>
      </c>
      <c r="BG53" s="15">
        <f>BG52*$BY$5</f>
        <v>0</v>
      </c>
      <c r="BH53" s="15">
        <f>BH52*$BY$6</f>
        <v>0</v>
      </c>
      <c r="BI53" s="15">
        <f>BI52*$BY$7</f>
        <v>0</v>
      </c>
      <c r="BK53" s="15">
        <f>SUM(BF53:BI53)</f>
        <v>0</v>
      </c>
      <c r="CO53" s="3">
        <v>1</v>
      </c>
      <c r="CP53" s="3">
        <v>1</v>
      </c>
    </row>
    <row r="54" spans="1:178" ht="3" customHeight="1" x14ac:dyDescent="0.25">
      <c r="A54" s="24">
        <v>0</v>
      </c>
      <c r="B54" s="24">
        <v>0</v>
      </c>
      <c r="C54" s="24">
        <v>0</v>
      </c>
      <c r="D54" s="24">
        <v>0</v>
      </c>
      <c r="E54" s="24">
        <v>0</v>
      </c>
      <c r="F54" s="24">
        <v>0</v>
      </c>
      <c r="H54" s="28">
        <f>CI42*BK55</f>
        <v>0</v>
      </c>
      <c r="I54" s="28">
        <f>CJ42*BF55</f>
        <v>0</v>
      </c>
      <c r="J54" s="28">
        <f>CK42*BG55</f>
        <v>0</v>
      </c>
      <c r="K54" s="28">
        <f>CL42*BH55</f>
        <v>0</v>
      </c>
      <c r="L54" s="28">
        <f>CM42*BI55</f>
        <v>0</v>
      </c>
      <c r="CO54" s="3">
        <v>1</v>
      </c>
      <c r="CP54" s="3">
        <v>1</v>
      </c>
    </row>
    <row r="55" spans="1:178" ht="16.5" customHeight="1" x14ac:dyDescent="0.25">
      <c r="A55" s="24">
        <v>0</v>
      </c>
      <c r="B55" s="24">
        <v>0</v>
      </c>
      <c r="C55" s="24">
        <v>0</v>
      </c>
      <c r="D55" s="24">
        <v>0</v>
      </c>
      <c r="E55" s="24">
        <v>0</v>
      </c>
      <c r="F55" s="24">
        <v>0</v>
      </c>
      <c r="H55" s="28">
        <f>CI42*BK55</f>
        <v>0</v>
      </c>
      <c r="I55" s="28">
        <f>CJ42*BF55</f>
        <v>0</v>
      </c>
      <c r="J55" s="28">
        <f>CK42*BG55</f>
        <v>0</v>
      </c>
      <c r="K55" s="28">
        <f>CL42*BH55</f>
        <v>0</v>
      </c>
      <c r="L55" s="28">
        <f>CM42*BI55</f>
        <v>0</v>
      </c>
      <c r="S55" s="60" t="str">
        <f>IF(BK55=1,"P 3","")</f>
        <v/>
      </c>
      <c r="T55" s="5" t="s">
        <v>5</v>
      </c>
      <c r="Y55" s="53"/>
      <c r="Z55" s="54"/>
      <c r="AA55" s="53"/>
      <c r="AB55" s="54"/>
      <c r="AC55" s="53"/>
      <c r="AD55" s="54"/>
      <c r="AE55" s="53"/>
      <c r="AF55" s="54"/>
      <c r="AG55" s="53"/>
      <c r="AH55" s="54"/>
      <c r="AI55" s="53"/>
      <c r="AJ55" s="54"/>
      <c r="AK55" s="53"/>
      <c r="AL55" s="54"/>
      <c r="AM55" s="53"/>
      <c r="AN55" s="54"/>
      <c r="AO55" s="53"/>
      <c r="AP55" s="54"/>
      <c r="AQ55" s="53"/>
      <c r="AR55" s="54"/>
      <c r="AS55" s="3"/>
      <c r="AW55" s="61"/>
      <c r="AX55" s="62"/>
      <c r="AY55" s="63"/>
      <c r="BA55" s="44">
        <f>SUM(Y55:AR55)*BK55</f>
        <v>0</v>
      </c>
      <c r="BB55" s="68"/>
      <c r="BC55" s="45"/>
      <c r="BF55" s="15">
        <f>IF(Y45="X", IF($BK$4&gt;=30,1,0),0)</f>
        <v>0</v>
      </c>
      <c r="BG55" s="15">
        <f>IF(AF45="X", IF($BK$5&gt;=30,1,0),0)</f>
        <v>0</v>
      </c>
      <c r="BH55" s="15">
        <f>IF(AM45="X", IF($BK$6&gt;=30,1,0),0)</f>
        <v>0</v>
      </c>
      <c r="BI55" s="15">
        <f>IF(AT45="X", IF($BK$7&gt;=30,1,0),0)</f>
        <v>0</v>
      </c>
      <c r="BK55" s="15">
        <f>SUM(BF55:BI55)</f>
        <v>0</v>
      </c>
      <c r="BN55" s="59" t="str">
        <f>IF($CI42=0, "", IF($BK55=0, IF(Y55&lt;&gt;0, 999,-1),Y55))</f>
        <v/>
      </c>
      <c r="BO55" s="59"/>
      <c r="BP55" s="59" t="str">
        <f>IF($CI42=0, "", IF($BK55=0, IF(AA55&lt;&gt;0, 999,-1),AA55))</f>
        <v/>
      </c>
      <c r="BQ55" s="59"/>
      <c r="BR55" s="59" t="str">
        <f>IF($CI42=0, "", IF($BK55=0, IF(AC55&lt;&gt;0, 999,-1),AC55))</f>
        <v/>
      </c>
      <c r="BS55" s="59"/>
      <c r="BT55" s="59" t="str">
        <f>IF($CI42=0, "", IF($BK55=0, IF(AE55&lt;&gt;0, 999,-1),AE55))</f>
        <v/>
      </c>
      <c r="BU55" s="59"/>
      <c r="BV55" s="59" t="str">
        <f>IF($CI42=0, "", IF($BK55=0, IF(AG55&lt;&gt;0, 999,-1),AG55))</f>
        <v/>
      </c>
      <c r="BW55" s="59"/>
      <c r="BX55" s="59" t="str">
        <f>IF($CI42=0, "", IF($BK55=0, IF(AI55&lt;&gt;0, 999,-1),AI55))</f>
        <v/>
      </c>
      <c r="BY55" s="59"/>
      <c r="BZ55" s="59" t="str">
        <f>IF($CI42=0, "", IF($BK55=0, IF(AK55&lt;&gt;0, 999,-1),AK55))</f>
        <v/>
      </c>
      <c r="CA55" s="59"/>
      <c r="CB55" s="59" t="str">
        <f>IF($CI42=0, "", IF($BK55=0, IF(AM55&lt;&gt;0, 999,-1),AM55))</f>
        <v/>
      </c>
      <c r="CC55" s="59"/>
      <c r="CD55" s="59" t="str">
        <f>IF($CI42=0, "", IF($BK55=0, IF(AO55&lt;&gt;0, 999,-1),AO55))</f>
        <v/>
      </c>
      <c r="CE55" s="59"/>
      <c r="CF55" s="59" t="str">
        <f>IF($CI42=0, "", IF($BK55=0, IF(AQ55&lt;&gt;0, 999,-1),AQ55))</f>
        <v/>
      </c>
      <c r="CG55" s="59"/>
      <c r="CH55" s="3"/>
      <c r="CO55" s="3">
        <v>1</v>
      </c>
      <c r="CP55" s="3">
        <v>1</v>
      </c>
    </row>
    <row r="56" spans="1:178" ht="16.5" customHeight="1" x14ac:dyDescent="0.25">
      <c r="A56" s="24">
        <v>0</v>
      </c>
      <c r="B56" s="24">
        <v>0</v>
      </c>
      <c r="C56" s="24">
        <v>0</v>
      </c>
      <c r="D56" s="24">
        <v>0</v>
      </c>
      <c r="E56" s="24">
        <v>0</v>
      </c>
      <c r="F56" s="24">
        <v>0</v>
      </c>
      <c r="H56" s="28">
        <f>CI42*BK55</f>
        <v>0</v>
      </c>
      <c r="I56" s="28">
        <f>CJ42*BF55</f>
        <v>0</v>
      </c>
      <c r="J56" s="28">
        <f>CK42*BG55</f>
        <v>0</v>
      </c>
      <c r="K56" s="28">
        <f>CL42*BH55</f>
        <v>0</v>
      </c>
      <c r="L56" s="28">
        <f>CM42*BI55</f>
        <v>0</v>
      </c>
      <c r="S56" s="60"/>
      <c r="T56" s="5" t="s">
        <v>6</v>
      </c>
      <c r="Z56" s="27" t="s">
        <v>32</v>
      </c>
      <c r="AA56" s="55">
        <f>IF(AO53&lt;&gt;0, AO53+1*BK55,0)</f>
        <v>0</v>
      </c>
      <c r="AB56" s="56"/>
      <c r="AC56" s="56"/>
      <c r="AD56" s="57"/>
      <c r="AN56" s="27" t="s">
        <v>33</v>
      </c>
      <c r="AO56" s="55">
        <f>IF(AA56*BK55&lt;&gt;0, AA56+10/BK56-1,AA56)</f>
        <v>0</v>
      </c>
      <c r="AP56" s="56"/>
      <c r="AQ56" s="56"/>
      <c r="AR56" s="57"/>
      <c r="AW56" s="58" t="s">
        <v>12</v>
      </c>
      <c r="AX56" s="58"/>
      <c r="AY56" s="58"/>
      <c r="BF56" s="15">
        <f>BF55*$BY$4</f>
        <v>0</v>
      </c>
      <c r="BG56" s="15">
        <f>BG55*$BY$5</f>
        <v>0</v>
      </c>
      <c r="BH56" s="15">
        <f>BH55*$BY$6</f>
        <v>0</v>
      </c>
      <c r="BI56" s="15">
        <f>BI55*$BY$7</f>
        <v>0</v>
      </c>
      <c r="BK56" s="15">
        <f>SUM(BF56:BI56)</f>
        <v>0</v>
      </c>
      <c r="CO56" s="3">
        <v>1</v>
      </c>
      <c r="CP56" s="3">
        <v>1</v>
      </c>
    </row>
    <row r="57" spans="1:178" ht="3" customHeight="1" x14ac:dyDescent="0.25">
      <c r="A57" s="24">
        <v>0</v>
      </c>
      <c r="B57" s="24">
        <v>0</v>
      </c>
      <c r="C57" s="24">
        <v>0</v>
      </c>
      <c r="D57" s="24">
        <v>0</v>
      </c>
      <c r="E57" s="24">
        <v>0</v>
      </c>
      <c r="F57" s="24">
        <v>0</v>
      </c>
      <c r="H57" s="28">
        <f>CI42*BK58</f>
        <v>0</v>
      </c>
      <c r="I57" s="28">
        <f>CJ42*BF58</f>
        <v>0</v>
      </c>
      <c r="J57" s="28">
        <f>CK42*BG58</f>
        <v>0</v>
      </c>
      <c r="K57" s="28">
        <f>CL42*BH58</f>
        <v>0</v>
      </c>
      <c r="L57" s="28">
        <f>CM42*BI58</f>
        <v>0</v>
      </c>
      <c r="CO57" s="3">
        <v>1</v>
      </c>
      <c r="CP57" s="3">
        <v>1</v>
      </c>
    </row>
    <row r="58" spans="1:178" ht="16.5" customHeight="1" x14ac:dyDescent="0.25">
      <c r="A58" s="24">
        <v>0</v>
      </c>
      <c r="B58" s="24">
        <v>0</v>
      </c>
      <c r="C58" s="24">
        <v>0</v>
      </c>
      <c r="D58" s="24">
        <v>0</v>
      </c>
      <c r="E58" s="24">
        <v>0</v>
      </c>
      <c r="F58" s="24">
        <v>0</v>
      </c>
      <c r="H58" s="28">
        <f>CI42*BK58</f>
        <v>0</v>
      </c>
      <c r="I58" s="28">
        <f>CJ42*BF58</f>
        <v>0</v>
      </c>
      <c r="J58" s="28">
        <f>CK42*BG58</f>
        <v>0</v>
      </c>
      <c r="K58" s="28">
        <f>CL42*BH58</f>
        <v>0</v>
      </c>
      <c r="L58" s="28">
        <f>CM42*BI58</f>
        <v>0</v>
      </c>
      <c r="S58" s="60" t="str">
        <f>IF(BK58=1,"P 4","")</f>
        <v/>
      </c>
      <c r="T58" s="5" t="s">
        <v>5</v>
      </c>
      <c r="Y58" s="53"/>
      <c r="Z58" s="54"/>
      <c r="AA58" s="53"/>
      <c r="AB58" s="54"/>
      <c r="AC58" s="53"/>
      <c r="AD58" s="54"/>
      <c r="AE58" s="53"/>
      <c r="AF58" s="54"/>
      <c r="AG58" s="53"/>
      <c r="AH58" s="54"/>
      <c r="AI58" s="53"/>
      <c r="AJ58" s="54"/>
      <c r="AK58" s="53"/>
      <c r="AL58" s="54"/>
      <c r="AM58" s="53"/>
      <c r="AN58" s="54"/>
      <c r="AO58" s="53"/>
      <c r="AP58" s="54"/>
      <c r="AQ58" s="53"/>
      <c r="AR58" s="54"/>
      <c r="AS58" s="3"/>
      <c r="AW58" s="61"/>
      <c r="AX58" s="62"/>
      <c r="AY58" s="63"/>
      <c r="BA58" s="44">
        <f>SUM(Y58:AR58)*BK58</f>
        <v>0</v>
      </c>
      <c r="BB58" s="68"/>
      <c r="BC58" s="45"/>
      <c r="BF58" s="15">
        <f>IF(Y45="X", IF($BK$4&gt;=40,1,0),0)</f>
        <v>0</v>
      </c>
      <c r="BG58" s="15">
        <f>IF(AF45="X", IF($BK$5&gt;=40,1,0),0)</f>
        <v>0</v>
      </c>
      <c r="BH58" s="15">
        <f>IF(AM45="X", IF($BK$6&gt;=40,1,0),0)</f>
        <v>0</v>
      </c>
      <c r="BI58" s="15">
        <f>IF(AT45="X", IF($BK$7&gt;=30,1,0),0)</f>
        <v>0</v>
      </c>
      <c r="BK58" s="15">
        <f>SUM(BF58:BI58)</f>
        <v>0</v>
      </c>
      <c r="BN58" s="59" t="str">
        <f>IF($CI42=0, "", IF($BK58=0, IF(Y58&lt;&gt;0, 999,-1),Y58))</f>
        <v/>
      </c>
      <c r="BO58" s="59"/>
      <c r="BP58" s="59" t="str">
        <f>IF($CI42=0, "", IF($BK58=0, IF(AA58&lt;&gt;0, 999,-1),AA58))</f>
        <v/>
      </c>
      <c r="BQ58" s="59"/>
      <c r="BR58" s="59" t="str">
        <f>IF($CI42=0, "", IF($BK58=0, IF(AC58&lt;&gt;0, 999,-1),AC58))</f>
        <v/>
      </c>
      <c r="BS58" s="59"/>
      <c r="BT58" s="59" t="str">
        <f>IF($CI42=0, "", IF($BK58=0, IF(AE58&lt;&gt;0, 999,-1),AE58))</f>
        <v/>
      </c>
      <c r="BU58" s="59"/>
      <c r="BV58" s="59" t="str">
        <f>IF($CI42=0, "", IF($BK58=0, IF(AG58&lt;&gt;0, 999,-1),AG58))</f>
        <v/>
      </c>
      <c r="BW58" s="59"/>
      <c r="BX58" s="59" t="str">
        <f>IF($CI42=0, "", IF($BK58=0, IF(AI58&lt;&gt;0, 999,-1),AI58))</f>
        <v/>
      </c>
      <c r="BY58" s="59"/>
      <c r="BZ58" s="59" t="str">
        <f>IF($CI42=0, "", IF($BK58=0, IF(AK58&lt;&gt;0, 999,-1),AK58))</f>
        <v/>
      </c>
      <c r="CA58" s="59"/>
      <c r="CB58" s="59" t="str">
        <f>IF($CI42=0, "", IF($BK58=0, IF(AM58&lt;&gt;0, 999,-1),AM58))</f>
        <v/>
      </c>
      <c r="CC58" s="59"/>
      <c r="CD58" s="59" t="str">
        <f>IF($CI42=0, "", IF($BK58=0, IF(AO58&lt;&gt;0, 999,-1),AO58))</f>
        <v/>
      </c>
      <c r="CE58" s="59"/>
      <c r="CF58" s="59" t="str">
        <f>IF($CI42=0, "", IF($BK58=0, IF(AQ58&lt;&gt;0, 999,-1),AQ58))</f>
        <v/>
      </c>
      <c r="CG58" s="59"/>
      <c r="CH58" s="3"/>
      <c r="CO58" s="3">
        <v>1</v>
      </c>
      <c r="CP58" s="3">
        <v>1</v>
      </c>
    </row>
    <row r="59" spans="1:178" ht="16.5" customHeight="1" x14ac:dyDescent="0.25">
      <c r="A59" s="24">
        <v>0</v>
      </c>
      <c r="B59" s="24">
        <v>0</v>
      </c>
      <c r="C59" s="24">
        <v>0</v>
      </c>
      <c r="D59" s="24">
        <v>0</v>
      </c>
      <c r="E59" s="24">
        <v>0</v>
      </c>
      <c r="F59" s="24">
        <v>0</v>
      </c>
      <c r="H59" s="28">
        <f>CI42*BK58</f>
        <v>0</v>
      </c>
      <c r="I59" s="28">
        <f>CJ42*BF58</f>
        <v>0</v>
      </c>
      <c r="J59" s="28">
        <f>CK42*BG58</f>
        <v>0</v>
      </c>
      <c r="K59" s="28">
        <f>CL42*BH58</f>
        <v>0</v>
      </c>
      <c r="L59" s="28">
        <f>CM42*BI58</f>
        <v>0</v>
      </c>
      <c r="S59" s="60"/>
      <c r="T59" s="5" t="s">
        <v>6</v>
      </c>
      <c r="Z59" s="27" t="s">
        <v>32</v>
      </c>
      <c r="AA59" s="55">
        <f>IF(AO56&lt;&gt;0, AO56+1*BK58,0)</f>
        <v>0</v>
      </c>
      <c r="AB59" s="56"/>
      <c r="AC59" s="56"/>
      <c r="AD59" s="57"/>
      <c r="AN59" s="27" t="s">
        <v>33</v>
      </c>
      <c r="AO59" s="55">
        <f>IF(AA59*BK58&lt;&gt;0, AA59+10/BK59-1,AA59)</f>
        <v>0</v>
      </c>
      <c r="AP59" s="56"/>
      <c r="AQ59" s="56"/>
      <c r="AR59" s="57"/>
      <c r="AW59" s="58" t="s">
        <v>12</v>
      </c>
      <c r="AX59" s="58"/>
      <c r="AY59" s="58"/>
      <c r="BF59" s="15">
        <f>BF58*$BY$4</f>
        <v>0</v>
      </c>
      <c r="BG59" s="15">
        <f>BG58*$BY$5</f>
        <v>0</v>
      </c>
      <c r="BH59" s="15">
        <f>BH58*$BY$6</f>
        <v>0</v>
      </c>
      <c r="BI59" s="15">
        <f>BI58*$BY$7</f>
        <v>0</v>
      </c>
      <c r="BK59" s="15">
        <f>SUM(BF59:BI59)</f>
        <v>0</v>
      </c>
      <c r="CO59" s="3">
        <v>1</v>
      </c>
      <c r="CP59" s="3">
        <v>1</v>
      </c>
    </row>
    <row r="60" spans="1:178" ht="3" customHeight="1" x14ac:dyDescent="0.25">
      <c r="A60" s="24">
        <v>0</v>
      </c>
      <c r="B60" s="24">
        <v>0</v>
      </c>
      <c r="C60" s="24">
        <v>0</v>
      </c>
      <c r="D60" s="24">
        <v>0</v>
      </c>
      <c r="E60" s="24">
        <v>0</v>
      </c>
      <c r="F60" s="24">
        <v>0</v>
      </c>
      <c r="H60" s="28">
        <f>CI42</f>
        <v>0</v>
      </c>
      <c r="I60" s="28">
        <f>CJ42</f>
        <v>0</v>
      </c>
      <c r="J60" s="28">
        <f>CK42</f>
        <v>0</v>
      </c>
      <c r="K60" s="28">
        <f>CL42</f>
        <v>0</v>
      </c>
      <c r="L60" s="28">
        <f>CM42</f>
        <v>0</v>
      </c>
      <c r="CO60" s="3">
        <v>1</v>
      </c>
      <c r="CP60" s="3">
        <v>1</v>
      </c>
    </row>
    <row r="61" spans="1:178" s="20" customFormat="1" ht="16.5" customHeight="1" x14ac:dyDescent="0.25">
      <c r="A61" s="24">
        <v>0</v>
      </c>
      <c r="B61" s="24">
        <v>0</v>
      </c>
      <c r="C61" s="24">
        <v>0</v>
      </c>
      <c r="D61" s="24">
        <v>0</v>
      </c>
      <c r="E61" s="24">
        <v>0</v>
      </c>
      <c r="F61" s="24">
        <v>0</v>
      </c>
      <c r="G61" s="16"/>
      <c r="H61" s="28">
        <f>CI42</f>
        <v>0</v>
      </c>
      <c r="I61" s="28">
        <f>CJ42</f>
        <v>0</v>
      </c>
      <c r="J61" s="28">
        <f>CK42</f>
        <v>0</v>
      </c>
      <c r="K61" s="28">
        <f>CL42</f>
        <v>0</v>
      </c>
      <c r="L61" s="28">
        <f>CM42</f>
        <v>0</v>
      </c>
      <c r="T61" s="20" t="s">
        <v>7</v>
      </c>
      <c r="Y61" s="35">
        <f>COUNTIF(CU61:FV61,AA61)</f>
        <v>0</v>
      </c>
      <c r="Z61" s="36" t="s">
        <v>79</v>
      </c>
      <c r="AA61" s="37">
        <f>$BO$12</f>
        <v>10</v>
      </c>
      <c r="AB61" s="35">
        <f>IF(AD61&gt;0,COUNTIF(CU61:FV61,AD61),0)</f>
        <v>0</v>
      </c>
      <c r="AC61" s="36" t="s">
        <v>79</v>
      </c>
      <c r="AD61" s="37">
        <f>AA61-1</f>
        <v>9</v>
      </c>
      <c r="AE61" s="35">
        <f>IF(AG61&gt;0,COUNTIF(CU61:FV61,AG61),0)</f>
        <v>0</v>
      </c>
      <c r="AF61" s="36" t="s">
        <v>79</v>
      </c>
      <c r="AG61" s="37">
        <f>AD61-1</f>
        <v>8</v>
      </c>
      <c r="AH61" s="35">
        <f>IF(AJ61&gt;0,COUNTIF(CU61:FV61,AJ61),0)</f>
        <v>0</v>
      </c>
      <c r="AI61" s="36" t="s">
        <v>79</v>
      </c>
      <c r="AJ61" s="37">
        <f>AG61-1</f>
        <v>7</v>
      </c>
      <c r="AK61" s="35">
        <f>IF(AM61&gt;0,COUNTIF(CU61:FV61,AM61),0)</f>
        <v>0</v>
      </c>
      <c r="AL61" s="36" t="s">
        <v>79</v>
      </c>
      <c r="AM61" s="37">
        <f>AJ61-1</f>
        <v>6</v>
      </c>
      <c r="AN61" s="35">
        <f>IF(AP61&gt;0,COUNTIF(CU61:FV61,AP61),0)</f>
        <v>0</v>
      </c>
      <c r="AO61" s="36" t="s">
        <v>79</v>
      </c>
      <c r="AP61" s="37">
        <f>AM61-1</f>
        <v>5</v>
      </c>
      <c r="AQ61" s="35">
        <f>IF(AS61&gt;0,COUNTIF(CU61:FV61,AS61),0)</f>
        <v>0</v>
      </c>
      <c r="AR61" s="36" t="s">
        <v>79</v>
      </c>
      <c r="AS61" s="37">
        <f>AP61-1</f>
        <v>4</v>
      </c>
      <c r="AW61" s="46">
        <f>AW49*BK49+AW52*BK52+AW55*BK55+AW58*BK58</f>
        <v>0</v>
      </c>
      <c r="AX61" s="47"/>
      <c r="AY61" s="48"/>
      <c r="BK61" s="29">
        <f>IF(AW61&gt;0,1,0)</f>
        <v>0</v>
      </c>
      <c r="CI61" s="16"/>
      <c r="CJ61" s="16"/>
      <c r="CK61" s="16"/>
      <c r="CL61" s="16"/>
      <c r="CM61" s="16"/>
      <c r="CO61" s="3">
        <v>1</v>
      </c>
      <c r="CP61" s="3">
        <v>1</v>
      </c>
      <c r="CU61" s="44">
        <f>Y49</f>
        <v>0</v>
      </c>
      <c r="CV61" s="45"/>
      <c r="CW61" s="44">
        <f>AA49</f>
        <v>0</v>
      </c>
      <c r="CX61" s="45"/>
      <c r="CY61" s="44">
        <f>AC49</f>
        <v>0</v>
      </c>
      <c r="CZ61" s="45"/>
      <c r="DA61" s="44">
        <f>AE49</f>
        <v>0</v>
      </c>
      <c r="DB61" s="45"/>
      <c r="DC61" s="44">
        <f>AG49</f>
        <v>0</v>
      </c>
      <c r="DD61" s="45"/>
      <c r="DE61" s="44">
        <f>AI49</f>
        <v>0</v>
      </c>
      <c r="DF61" s="45"/>
      <c r="DG61" s="44">
        <f>AK49</f>
        <v>0</v>
      </c>
      <c r="DH61" s="45"/>
      <c r="DI61" s="44">
        <f>AM49</f>
        <v>0</v>
      </c>
      <c r="DJ61" s="45"/>
      <c r="DK61" s="44">
        <f>AO49</f>
        <v>0</v>
      </c>
      <c r="DL61" s="45"/>
      <c r="DM61" s="44">
        <f>AQ49</f>
        <v>0</v>
      </c>
      <c r="DN61" s="45"/>
      <c r="DO61" s="44">
        <f>Y52</f>
        <v>0</v>
      </c>
      <c r="DP61" s="45"/>
      <c r="DQ61" s="44">
        <f>AA52</f>
        <v>0</v>
      </c>
      <c r="DR61" s="45"/>
      <c r="DS61" s="44">
        <f>AC52</f>
        <v>0</v>
      </c>
      <c r="DT61" s="45"/>
      <c r="DU61" s="44">
        <f>AE52</f>
        <v>0</v>
      </c>
      <c r="DV61" s="45"/>
      <c r="DW61" s="44">
        <f>AG52</f>
        <v>0</v>
      </c>
      <c r="DX61" s="45"/>
      <c r="DY61" s="44">
        <f>AI52</f>
        <v>0</v>
      </c>
      <c r="DZ61" s="45"/>
      <c r="EA61" s="44">
        <f>AK52</f>
        <v>0</v>
      </c>
      <c r="EB61" s="45"/>
      <c r="EC61" s="44">
        <f>AM52</f>
        <v>0</v>
      </c>
      <c r="ED61" s="45"/>
      <c r="EE61" s="44">
        <f>AO52</f>
        <v>0</v>
      </c>
      <c r="EF61" s="45"/>
      <c r="EG61" s="44">
        <f>AQ52</f>
        <v>0</v>
      </c>
      <c r="EH61" s="45"/>
      <c r="EI61" s="44">
        <f>Y55</f>
        <v>0</v>
      </c>
      <c r="EJ61" s="45"/>
      <c r="EK61" s="44">
        <f>AA55</f>
        <v>0</v>
      </c>
      <c r="EL61" s="45"/>
      <c r="EM61" s="44">
        <f>AC55</f>
        <v>0</v>
      </c>
      <c r="EN61" s="45"/>
      <c r="EO61" s="44">
        <f>AE55</f>
        <v>0</v>
      </c>
      <c r="EP61" s="45"/>
      <c r="EQ61" s="44">
        <f>AG55</f>
        <v>0</v>
      </c>
      <c r="ER61" s="45"/>
      <c r="ES61" s="44">
        <f>AI55</f>
        <v>0</v>
      </c>
      <c r="ET61" s="45"/>
      <c r="EU61" s="44">
        <f>AK55</f>
        <v>0</v>
      </c>
      <c r="EV61" s="45"/>
      <c r="EW61" s="44">
        <f>AM55</f>
        <v>0</v>
      </c>
      <c r="EX61" s="45"/>
      <c r="EY61" s="44">
        <f>AO55</f>
        <v>0</v>
      </c>
      <c r="EZ61" s="45"/>
      <c r="FA61" s="44">
        <f>AQ55</f>
        <v>0</v>
      </c>
      <c r="FB61" s="45"/>
      <c r="FC61" s="44">
        <f>Y58</f>
        <v>0</v>
      </c>
      <c r="FD61" s="45"/>
      <c r="FE61" s="44">
        <f>AA58</f>
        <v>0</v>
      </c>
      <c r="FF61" s="45"/>
      <c r="FG61" s="44">
        <f>AC58</f>
        <v>0</v>
      </c>
      <c r="FH61" s="45"/>
      <c r="FI61" s="44">
        <f>AE58</f>
        <v>0</v>
      </c>
      <c r="FJ61" s="45"/>
      <c r="FK61" s="44">
        <f>AG58</f>
        <v>0</v>
      </c>
      <c r="FL61" s="45"/>
      <c r="FM61" s="44">
        <f>AI58</f>
        <v>0</v>
      </c>
      <c r="FN61" s="45"/>
      <c r="FO61" s="44">
        <f>AK58</f>
        <v>0</v>
      </c>
      <c r="FP61" s="45"/>
      <c r="FQ61" s="44">
        <f>AM58</f>
        <v>0</v>
      </c>
      <c r="FR61" s="45"/>
      <c r="FS61" s="44">
        <f>AO58</f>
        <v>0</v>
      </c>
      <c r="FT61" s="45"/>
      <c r="FU61" s="44">
        <f>AQ58</f>
        <v>0</v>
      </c>
      <c r="FV61" s="45"/>
    </row>
    <row r="62" spans="1:178" ht="3" customHeight="1" x14ac:dyDescent="0.25">
      <c r="A62" s="24">
        <v>1</v>
      </c>
      <c r="B62" s="28">
        <f>CI42</f>
        <v>0</v>
      </c>
      <c r="C62" s="28">
        <f>CJ42</f>
        <v>0</v>
      </c>
      <c r="D62" s="28">
        <f>CK42</f>
        <v>0</v>
      </c>
      <c r="E62" s="28">
        <f>CL42</f>
        <v>0</v>
      </c>
      <c r="F62" s="28">
        <f>CM42</f>
        <v>0</v>
      </c>
      <c r="H62" s="28">
        <f>CI42</f>
        <v>0</v>
      </c>
      <c r="I62" s="28">
        <f>CJ42</f>
        <v>0</v>
      </c>
      <c r="J62" s="28">
        <f>CK42</f>
        <v>0</v>
      </c>
      <c r="K62" s="28">
        <f>CL42</f>
        <v>0</v>
      </c>
      <c r="L62" s="28">
        <f>CM42</f>
        <v>0</v>
      </c>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CO62" s="3">
        <v>1</v>
      </c>
      <c r="CP62" s="3">
        <v>1</v>
      </c>
    </row>
    <row r="63" spans="1:178" ht="3" customHeight="1" x14ac:dyDescent="0.25">
      <c r="A63" s="24">
        <v>1</v>
      </c>
      <c r="B63" s="28">
        <f>CI64</f>
        <v>0</v>
      </c>
      <c r="C63" s="28">
        <f>CJ64</f>
        <v>0</v>
      </c>
      <c r="D63" s="28">
        <f>CK64</f>
        <v>0</v>
      </c>
      <c r="E63" s="28">
        <f>CL64</f>
        <v>0</v>
      </c>
      <c r="F63" s="28">
        <f>CM64</f>
        <v>0</v>
      </c>
      <c r="H63" s="28">
        <f>CI64</f>
        <v>0</v>
      </c>
      <c r="I63" s="28">
        <f>CJ64</f>
        <v>0</v>
      </c>
      <c r="J63" s="28">
        <f>CK64</f>
        <v>0</v>
      </c>
      <c r="K63" s="28">
        <f>CL64</f>
        <v>0</v>
      </c>
      <c r="L63" s="28">
        <f>CM64</f>
        <v>0</v>
      </c>
      <c r="CO63" s="3">
        <v>1</v>
      </c>
      <c r="CP63" s="3">
        <v>1</v>
      </c>
    </row>
    <row r="64" spans="1:178" ht="16.5" customHeight="1" x14ac:dyDescent="0.25">
      <c r="A64" s="24">
        <v>1</v>
      </c>
      <c r="B64" s="28">
        <f>CI64</f>
        <v>0</v>
      </c>
      <c r="C64" s="28">
        <f>CJ64</f>
        <v>0</v>
      </c>
      <c r="D64" s="28">
        <f>CK64</f>
        <v>0</v>
      </c>
      <c r="E64" s="28">
        <f>CL64</f>
        <v>0</v>
      </c>
      <c r="F64" s="28">
        <f>CM64</f>
        <v>0</v>
      </c>
      <c r="H64" s="28">
        <f>CI64</f>
        <v>0</v>
      </c>
      <c r="I64" s="28">
        <f>CJ64</f>
        <v>0</v>
      </c>
      <c r="J64" s="28">
        <f>CK64</f>
        <v>0</v>
      </c>
      <c r="K64" s="28">
        <f>CL64</f>
        <v>0</v>
      </c>
      <c r="L64" s="28">
        <f>CM64</f>
        <v>0</v>
      </c>
      <c r="N64" s="20" t="s">
        <v>30</v>
      </c>
      <c r="Q64" s="16">
        <f>Q42+1</f>
        <v>3</v>
      </c>
      <c r="R64" s="16"/>
      <c r="S64" s="5" t="s">
        <v>2</v>
      </c>
      <c r="Y64" s="49"/>
      <c r="Z64" s="50"/>
      <c r="AA64" s="50"/>
      <c r="AB64" s="50"/>
      <c r="AC64" s="50"/>
      <c r="AD64" s="50"/>
      <c r="AE64" s="50"/>
      <c r="AF64" s="50"/>
      <c r="AG64" s="50"/>
      <c r="AH64" s="50"/>
      <c r="AI64" s="50"/>
      <c r="AJ64" s="50"/>
      <c r="AK64" s="50"/>
      <c r="AL64" s="50"/>
      <c r="AM64" s="50"/>
      <c r="AN64" s="50"/>
      <c r="AO64" s="50"/>
      <c r="AP64" s="51"/>
      <c r="AS64" s="5" t="s">
        <v>23</v>
      </c>
      <c r="AV64" s="52"/>
      <c r="AW64" s="52"/>
      <c r="AX64" s="52"/>
      <c r="AY64" s="52"/>
      <c r="BA64" s="73">
        <f>IF(AW83&gt;0, IF(LEN(Y64)&gt;3,Y64,"Name fehlt"),Y64)</f>
        <v>0</v>
      </c>
      <c r="BB64" s="73"/>
      <c r="BC64" s="73"/>
      <c r="BD64" s="73"/>
      <c r="BE64" s="73"/>
      <c r="BI64" s="64">
        <f>IF(LEN(Y64)&gt;3, DATE((AW$1-BN65),12,31),0)</f>
        <v>0</v>
      </c>
      <c r="BJ64" s="64"/>
      <c r="BK64" s="64"/>
      <c r="BL64" s="64"/>
      <c r="BN64" s="25"/>
      <c r="BO64" s="25"/>
      <c r="BP64" s="25"/>
      <c r="BQ64" s="64">
        <f>IF(LEN(Y64)&gt;3, DATE((AW$1-BV65),1,1),0)</f>
        <v>0</v>
      </c>
      <c r="BR64" s="64"/>
      <c r="BS64" s="64"/>
      <c r="BT64" s="64"/>
      <c r="CI64" s="3">
        <f>IF(LEN(Y64)&gt;3,1,0)</f>
        <v>0</v>
      </c>
      <c r="CJ64" s="3">
        <f>IF(Y67="X",CI64,0)</f>
        <v>0</v>
      </c>
      <c r="CK64" s="3">
        <f>IF(AF67="X",CI64,0)</f>
        <v>0</v>
      </c>
      <c r="CL64" s="3">
        <f>IF(AM67="X",CI64,0)</f>
        <v>0</v>
      </c>
      <c r="CM64" s="3">
        <f>IF(AT67="X",CI64,0)</f>
        <v>0</v>
      </c>
      <c r="CO64" s="3">
        <v>1</v>
      </c>
      <c r="CP64" s="3">
        <v>1</v>
      </c>
    </row>
    <row r="65" spans="1:94" ht="16.5" customHeight="1" x14ac:dyDescent="0.25">
      <c r="A65" s="24">
        <v>1</v>
      </c>
      <c r="B65" s="28">
        <f>CI64</f>
        <v>0</v>
      </c>
      <c r="C65" s="28">
        <f>CJ64</f>
        <v>0</v>
      </c>
      <c r="D65" s="28">
        <f>CK64</f>
        <v>0</v>
      </c>
      <c r="E65" s="28">
        <f>CL64</f>
        <v>0</v>
      </c>
      <c r="F65" s="28">
        <f>CM64</f>
        <v>0</v>
      </c>
      <c r="H65" s="28">
        <f>CI64</f>
        <v>0</v>
      </c>
      <c r="I65" s="28">
        <f>CJ64</f>
        <v>0</v>
      </c>
      <c r="J65" s="28">
        <f>CK64</f>
        <v>0</v>
      </c>
      <c r="K65" s="28">
        <f>CL64</f>
        <v>0</v>
      </c>
      <c r="L65" s="28">
        <f>CM64</f>
        <v>0</v>
      </c>
      <c r="S65" s="5" t="s">
        <v>3</v>
      </c>
      <c r="Y65" s="49"/>
      <c r="Z65" s="50"/>
      <c r="AA65" s="50"/>
      <c r="AB65" s="50"/>
      <c r="AC65" s="50"/>
      <c r="AD65" s="50"/>
      <c r="AE65" s="50"/>
      <c r="AF65" s="50"/>
      <c r="AG65" s="50"/>
      <c r="AH65" s="50"/>
      <c r="AI65" s="50"/>
      <c r="AJ65" s="50"/>
      <c r="AK65" s="50"/>
      <c r="AL65" s="50"/>
      <c r="AM65" s="50"/>
      <c r="AN65" s="50"/>
      <c r="AO65" s="50"/>
      <c r="AP65" s="51"/>
      <c r="AS65" s="5" t="s">
        <v>11</v>
      </c>
      <c r="AW65" s="44" t="str">
        <f>IF(YEAR(AV64)&gt;1900,$AW$1-YEAR(AV64),"")</f>
        <v/>
      </c>
      <c r="AX65" s="68"/>
      <c r="AY65" s="45"/>
      <c r="BA65" s="73">
        <f>IF(LEN(Y64)&gt;3, IF(LEN(Y65)&gt;3, Y65, "Ort fehlt"),Y65)</f>
        <v>0</v>
      </c>
      <c r="BB65" s="73"/>
      <c r="BC65" s="73"/>
      <c r="BD65" s="73"/>
      <c r="BE65" s="73"/>
      <c r="BI65" s="15">
        <f>IF(Y67="X", $BG$4,0)</f>
        <v>0</v>
      </c>
      <c r="BJ65" s="15">
        <f>IF(AF67="X", $BG$5,0)</f>
        <v>0</v>
      </c>
      <c r="BK65" s="15">
        <f>IF(AM67="X", $BG$6,0)</f>
        <v>0</v>
      </c>
      <c r="BL65" s="15">
        <f>IF(AT67="X", $BG$7,0)</f>
        <v>0</v>
      </c>
      <c r="BN65" s="15" t="str">
        <f>IF(LEN(Y64)&gt;3, SUM(BI65:BL65),"")</f>
        <v/>
      </c>
      <c r="BQ65" s="15">
        <f>IF(Y67="X", $BI$4,0)</f>
        <v>0</v>
      </c>
      <c r="BR65" s="15">
        <f>IF(AF67="X", $BI$5,0)</f>
        <v>0</v>
      </c>
      <c r="BS65" s="15">
        <f>IF(AM67="X", $BI$6,0)</f>
        <v>0</v>
      </c>
      <c r="BT65" s="15">
        <f>IF(AT67="X", $BI$7,0)</f>
        <v>0</v>
      </c>
      <c r="BV65" s="15" t="str">
        <f>IF(LEN(Y64)&gt;3, SUM(BQ65:BT65),"")</f>
        <v/>
      </c>
      <c r="CO65" s="3">
        <v>1</v>
      </c>
      <c r="CP65" s="3">
        <v>1</v>
      </c>
    </row>
    <row r="66" spans="1:94" ht="3" customHeight="1" x14ac:dyDescent="0.25">
      <c r="A66" s="24">
        <v>1</v>
      </c>
      <c r="B66" s="28">
        <f>CI64</f>
        <v>0</v>
      </c>
      <c r="C66" s="28">
        <f>CJ64</f>
        <v>0</v>
      </c>
      <c r="D66" s="28">
        <f>CK64</f>
        <v>0</v>
      </c>
      <c r="E66" s="28">
        <f>CL64</f>
        <v>0</v>
      </c>
      <c r="F66" s="28">
        <f>CM64</f>
        <v>0</v>
      </c>
      <c r="H66" s="28">
        <f>CI64</f>
        <v>0</v>
      </c>
      <c r="I66" s="28">
        <f>CJ64</f>
        <v>0</v>
      </c>
      <c r="J66" s="28">
        <f>CK64</f>
        <v>0</v>
      </c>
      <c r="K66" s="28">
        <f>CL64</f>
        <v>0</v>
      </c>
      <c r="L66" s="28">
        <f>CM64</f>
        <v>0</v>
      </c>
      <c r="CO66" s="3">
        <v>1</v>
      </c>
      <c r="CP66" s="3">
        <v>1</v>
      </c>
    </row>
    <row r="67" spans="1:94" ht="16.5" customHeight="1" x14ac:dyDescent="0.25">
      <c r="A67" s="24">
        <v>1</v>
      </c>
      <c r="B67" s="28">
        <f>CI64</f>
        <v>0</v>
      </c>
      <c r="C67" s="28">
        <f>CJ64</f>
        <v>0</v>
      </c>
      <c r="D67" s="28">
        <f>CK64</f>
        <v>0</v>
      </c>
      <c r="E67" s="28">
        <f>CL64</f>
        <v>0</v>
      </c>
      <c r="F67" s="28">
        <f>CM64</f>
        <v>0</v>
      </c>
      <c r="H67" s="28">
        <f>CI64</f>
        <v>0</v>
      </c>
      <c r="I67" s="28">
        <f>CJ64</f>
        <v>0</v>
      </c>
      <c r="J67" s="28">
        <f>CK64</f>
        <v>0</v>
      </c>
      <c r="K67" s="28">
        <f>CL64</f>
        <v>0</v>
      </c>
      <c r="L67" s="28">
        <f>CM64</f>
        <v>0</v>
      </c>
      <c r="S67" s="72" t="s">
        <v>8</v>
      </c>
      <c r="T67" s="72"/>
      <c r="U67" s="72"/>
      <c r="V67" s="72"/>
      <c r="W67" s="72"/>
      <c r="Y67" s="1"/>
      <c r="Z67" s="5" t="str">
        <f>$BA$4</f>
        <v>U17-kniend</v>
      </c>
      <c r="AF67" s="1"/>
      <c r="AG67" s="5" t="str">
        <f>$BA$5</f>
        <v>U23-kniend</v>
      </c>
      <c r="AM67" s="1"/>
      <c r="AN67" s="5" t="str">
        <f>$BA$6</f>
        <v>---</v>
      </c>
      <c r="AT67" s="1"/>
      <c r="AU67" s="5" t="str">
        <f>$BA$7</f>
        <v>---</v>
      </c>
      <c r="BA67" s="15" t="str">
        <f>IF(LEN(Y64)&gt;3, IF(AF67="X", "", IF(AM67="X", "", IF(AT67="X","", IF(Y67="X", Y67,9999)))),"")</f>
        <v/>
      </c>
      <c r="BB67" s="3"/>
      <c r="BC67" s="15" t="str">
        <f>IF(LEN(Y64)&gt;3, IF(Y67="X", "", IF(AM67="X", "", IF(AT67="X","", IF(AF67="X", AF67,9999)))),"")</f>
        <v/>
      </c>
      <c r="BD67" s="3"/>
      <c r="BE67" s="15" t="str">
        <f>IF(LEN(Y64)&gt;3, IF(Y67="X", "", IF(AF67="X", "", IF(AT67="X","", IF(AM67="X", AM67,9999)))),"")</f>
        <v/>
      </c>
      <c r="BF67" s="3"/>
      <c r="BG67" s="15" t="str">
        <f>IF(LEN(Y64)&gt;3, IF(Y67="X", "", IF(AF67="X", "", IF(AM67="X", "",IF(AT67="X", AT67,9999)))),"")</f>
        <v/>
      </c>
      <c r="CO67" s="3">
        <v>1</v>
      </c>
      <c r="CP67" s="3">
        <v>1</v>
      </c>
    </row>
    <row r="68" spans="1:94" ht="3" customHeight="1" x14ac:dyDescent="0.25">
      <c r="A68" s="24">
        <v>1</v>
      </c>
      <c r="B68" s="28">
        <f>CI64</f>
        <v>0</v>
      </c>
      <c r="C68" s="28">
        <f>CJ64</f>
        <v>0</v>
      </c>
      <c r="D68" s="28">
        <f>CK64</f>
        <v>0</v>
      </c>
      <c r="E68" s="28">
        <f>CL64</f>
        <v>0</v>
      </c>
      <c r="F68" s="28">
        <f>CM64</f>
        <v>0</v>
      </c>
      <c r="H68" s="28">
        <f>CI64</f>
        <v>0</v>
      </c>
      <c r="I68" s="28">
        <f>CJ64</f>
        <v>0</v>
      </c>
      <c r="J68" s="28">
        <f>CK64</f>
        <v>0</v>
      </c>
      <c r="K68" s="28">
        <f>CL64</f>
        <v>0</v>
      </c>
      <c r="L68" s="28">
        <f>CM64</f>
        <v>0</v>
      </c>
      <c r="CO68" s="3">
        <v>1</v>
      </c>
      <c r="CP68" s="3">
        <v>1</v>
      </c>
    </row>
    <row r="69" spans="1:94" ht="16.5" customHeight="1" x14ac:dyDescent="0.25">
      <c r="A69" s="24">
        <v>1</v>
      </c>
      <c r="B69" s="28">
        <f>CI64</f>
        <v>0</v>
      </c>
      <c r="C69" s="28">
        <f>CJ64</f>
        <v>0</v>
      </c>
      <c r="D69" s="28">
        <f>CK64</f>
        <v>0</v>
      </c>
      <c r="E69" s="28">
        <f>CL64</f>
        <v>0</v>
      </c>
      <c r="F69" s="28">
        <f>CM64</f>
        <v>0</v>
      </c>
      <c r="H69" s="28">
        <f>CI64</f>
        <v>0</v>
      </c>
      <c r="I69" s="28">
        <f>CJ64</f>
        <v>0</v>
      </c>
      <c r="J69" s="28">
        <f>CK64</f>
        <v>0</v>
      </c>
      <c r="K69" s="28">
        <f>CL64</f>
        <v>0</v>
      </c>
      <c r="L69" s="28">
        <f>CM64</f>
        <v>0</v>
      </c>
      <c r="S69" s="5" t="s">
        <v>4</v>
      </c>
      <c r="Y69" s="1"/>
      <c r="Z69" s="5" t="s">
        <v>27</v>
      </c>
      <c r="AZ69" s="26" t="s">
        <v>26</v>
      </c>
      <c r="BA69" s="15" t="str">
        <f>IF(Y67="X", IF(Y69=$BS$4,Y69,IF(Y69=$BT$4,Y69,"XXX")),"")</f>
        <v/>
      </c>
      <c r="BB69" s="15" t="str">
        <f>IF(AF67="X", IF(Y69=$BS$5,Y69,IF(Y69=$BT$5,Y69,"XXX")),"")</f>
        <v/>
      </c>
      <c r="BC69" s="15" t="str">
        <f>IF(AM67="X", IF(Y69=$BS$6,Y69,IF(Y69=$BT$6,Y69,"XXX")),"")</f>
        <v/>
      </c>
      <c r="BD69" s="15" t="str">
        <f>IF(AT67="X", IF(Y69=$BS$7,Y69,IF(Y69=$BT$7,Y69,"XXX")),"")</f>
        <v/>
      </c>
      <c r="BE69" s="18" t="s">
        <v>26</v>
      </c>
      <c r="BF69" s="15" t="str">
        <f>BA69&amp;BB69&amp;BC69&amp;BD69</f>
        <v/>
      </c>
      <c r="BG69" s="26" t="s">
        <v>26</v>
      </c>
      <c r="BK69" s="26" t="s">
        <v>26</v>
      </c>
      <c r="CO69" s="3">
        <v>1</v>
      </c>
      <c r="CP69" s="3">
        <v>1</v>
      </c>
    </row>
    <row r="70" spans="1:94" ht="3" customHeight="1" x14ac:dyDescent="0.25">
      <c r="A70" s="24">
        <v>0</v>
      </c>
      <c r="B70" s="24">
        <v>0</v>
      </c>
      <c r="C70" s="24">
        <v>0</v>
      </c>
      <c r="D70" s="24">
        <v>0</v>
      </c>
      <c r="E70" s="24">
        <v>0</v>
      </c>
      <c r="F70" s="24">
        <v>0</v>
      </c>
      <c r="H70" s="28">
        <f>CI64*BK71</f>
        <v>0</v>
      </c>
      <c r="I70" s="28">
        <f>CJ64*BF71</f>
        <v>0</v>
      </c>
      <c r="J70" s="28">
        <f>CK64*BG71</f>
        <v>0</v>
      </c>
      <c r="K70" s="28">
        <f>CL64*BH71</f>
        <v>0</v>
      </c>
      <c r="L70" s="28">
        <f>CM64*BI71</f>
        <v>0</v>
      </c>
      <c r="CO70" s="3">
        <v>1</v>
      </c>
      <c r="CP70" s="3">
        <v>1</v>
      </c>
    </row>
    <row r="71" spans="1:94" ht="16.5" customHeight="1" x14ac:dyDescent="0.25">
      <c r="A71" s="24">
        <v>0</v>
      </c>
      <c r="B71" s="24">
        <v>0</v>
      </c>
      <c r="C71" s="24">
        <v>0</v>
      </c>
      <c r="D71" s="24">
        <v>0</v>
      </c>
      <c r="E71" s="24">
        <v>0</v>
      </c>
      <c r="F71" s="24">
        <v>0</v>
      </c>
      <c r="H71" s="28">
        <f>CI64*BK71</f>
        <v>0</v>
      </c>
      <c r="I71" s="28">
        <f>CJ64*BF71</f>
        <v>0</v>
      </c>
      <c r="J71" s="28">
        <f>CK64*BG71</f>
        <v>0</v>
      </c>
      <c r="K71" s="28">
        <f>CL64*BH71</f>
        <v>0</v>
      </c>
      <c r="L71" s="28">
        <f>CM64*BI71</f>
        <v>0</v>
      </c>
      <c r="S71" s="60" t="str">
        <f>IF(BK71=1,"P 1","")</f>
        <v/>
      </c>
      <c r="T71" s="5" t="s">
        <v>5</v>
      </c>
      <c r="Y71" s="53"/>
      <c r="Z71" s="54"/>
      <c r="AA71" s="53"/>
      <c r="AB71" s="54"/>
      <c r="AC71" s="53"/>
      <c r="AD71" s="54"/>
      <c r="AE71" s="53"/>
      <c r="AF71" s="54"/>
      <c r="AG71" s="53"/>
      <c r="AH71" s="54"/>
      <c r="AI71" s="53"/>
      <c r="AJ71" s="54"/>
      <c r="AK71" s="53"/>
      <c r="AL71" s="54"/>
      <c r="AM71" s="53"/>
      <c r="AN71" s="54"/>
      <c r="AO71" s="53"/>
      <c r="AP71" s="54"/>
      <c r="AQ71" s="53"/>
      <c r="AR71" s="54"/>
      <c r="AS71" s="3"/>
      <c r="AW71" s="61"/>
      <c r="AX71" s="62"/>
      <c r="AY71" s="63"/>
      <c r="BA71" s="44">
        <f>SUM(Y71:AR71)*BK71</f>
        <v>0</v>
      </c>
      <c r="BB71" s="68"/>
      <c r="BC71" s="45"/>
      <c r="BF71" s="15">
        <f>IF(Y67="X", IF($BK$4&gt;=10,1,0),0)</f>
        <v>0</v>
      </c>
      <c r="BG71" s="15">
        <f>IF(AF67="X", IF($BK$5&gt;=10,1,0),0)</f>
        <v>0</v>
      </c>
      <c r="BH71" s="15">
        <f>IF(AM67="X", IF($BK$6&gt;=10,1,0),0)</f>
        <v>0</v>
      </c>
      <c r="BI71" s="15">
        <f>IF(AT67="X", IF($BK$7&gt;=10,1,0),0)</f>
        <v>0</v>
      </c>
      <c r="BK71" s="15">
        <f>SUM(BF71:BI71)</f>
        <v>0</v>
      </c>
      <c r="BN71" s="59" t="str">
        <f>IF($CI64=0, "", IF($BK71=0, IF(Y71&lt;&gt;0, 999,-1),Y71))</f>
        <v/>
      </c>
      <c r="BO71" s="59"/>
      <c r="BP71" s="59" t="str">
        <f>IF($CI64=0, "", IF($BK71=0, IF(AA71&lt;&gt;0, 999,-1),AA71))</f>
        <v/>
      </c>
      <c r="BQ71" s="59"/>
      <c r="BR71" s="59" t="str">
        <f>IF($CI64=0, "", IF($BK71=0, IF(AC71&lt;&gt;0, 999,-1),AC71))</f>
        <v/>
      </c>
      <c r="BS71" s="59"/>
      <c r="BT71" s="59" t="str">
        <f>IF($CI64=0, "", IF($BK71=0, IF(AE71&lt;&gt;0, 999,-1),AE71))</f>
        <v/>
      </c>
      <c r="BU71" s="59"/>
      <c r="BV71" s="59" t="str">
        <f>IF($CI64=0, "", IF($BK71=0, IF(AG71&lt;&gt;0, 999,-1),AG71))</f>
        <v/>
      </c>
      <c r="BW71" s="59"/>
      <c r="BX71" s="59" t="str">
        <f>IF($CI64=0, "", IF($BK71=0, IF(AI71&lt;&gt;0, 999,-1),AI71))</f>
        <v/>
      </c>
      <c r="BY71" s="59"/>
      <c r="BZ71" s="59" t="str">
        <f>IF($CI64=0, "", IF($BK71=0, IF(AK71&lt;&gt;0, 999,-1),AK71))</f>
        <v/>
      </c>
      <c r="CA71" s="59"/>
      <c r="CB71" s="59" t="str">
        <f>IF($CI64=0, "", IF($BK71=0, IF(AM71&lt;&gt;0, 999,-1),AM71))</f>
        <v/>
      </c>
      <c r="CC71" s="59"/>
      <c r="CD71" s="59" t="str">
        <f>IF($CI64=0, "", IF($BK71=0, IF(AO71&lt;&gt;0, 999,-1),AO71))</f>
        <v/>
      </c>
      <c r="CE71" s="59"/>
      <c r="CF71" s="59" t="str">
        <f>IF($CI64=0, "", IF($BK71=0, IF(AQ71&lt;&gt;0, 999,-1),AQ71))</f>
        <v/>
      </c>
      <c r="CG71" s="59"/>
      <c r="CO71" s="3">
        <v>1</v>
      </c>
      <c r="CP71" s="3">
        <v>1</v>
      </c>
    </row>
    <row r="72" spans="1:94" ht="16.5" customHeight="1" x14ac:dyDescent="0.25">
      <c r="A72" s="24">
        <v>0</v>
      </c>
      <c r="B72" s="24">
        <v>0</v>
      </c>
      <c r="C72" s="24">
        <v>0</v>
      </c>
      <c r="D72" s="24">
        <v>0</v>
      </c>
      <c r="E72" s="24">
        <v>0</v>
      </c>
      <c r="F72" s="24">
        <v>0</v>
      </c>
      <c r="H72" s="28">
        <f>CI64*BK71</f>
        <v>0</v>
      </c>
      <c r="I72" s="28">
        <f>CJ64*BF71</f>
        <v>0</v>
      </c>
      <c r="J72" s="28">
        <f>CK64*BG71</f>
        <v>0</v>
      </c>
      <c r="K72" s="28">
        <f>CL64*BH71</f>
        <v>0</v>
      </c>
      <c r="L72" s="28">
        <f>CM64*BI71</f>
        <v>0</v>
      </c>
      <c r="S72" s="60"/>
      <c r="T72" s="5" t="s">
        <v>6</v>
      </c>
      <c r="Z72" s="27" t="s">
        <v>32</v>
      </c>
      <c r="AA72" s="55">
        <f>IF($AV$4&lt;&gt;0, AO59+1*BK71,0)</f>
        <v>0</v>
      </c>
      <c r="AB72" s="56"/>
      <c r="AC72" s="56"/>
      <c r="AD72" s="57"/>
      <c r="AN72" s="27" t="s">
        <v>33</v>
      </c>
      <c r="AO72" s="55">
        <f>IF(AA72*BK71&lt;&gt;0, AA72+10/BK72-1,AA72)</f>
        <v>0</v>
      </c>
      <c r="AP72" s="56"/>
      <c r="AQ72" s="56"/>
      <c r="AR72" s="57"/>
      <c r="AW72" s="58" t="s">
        <v>12</v>
      </c>
      <c r="AX72" s="58"/>
      <c r="AY72" s="58"/>
      <c r="BA72" s="59">
        <f>IF(LEN(Y64)&gt;3, 1,0)</f>
        <v>0</v>
      </c>
      <c r="BB72" s="59"/>
      <c r="BC72" s="59"/>
      <c r="BF72" s="15">
        <f>BF71*$BY$4</f>
        <v>0</v>
      </c>
      <c r="BG72" s="15">
        <f>BG71*$BY$5</f>
        <v>0</v>
      </c>
      <c r="BH72" s="15">
        <f>BH71*$BY$6</f>
        <v>0</v>
      </c>
      <c r="BI72" s="15">
        <f>BI71*$BY$7</f>
        <v>0</v>
      </c>
      <c r="BK72" s="15">
        <f>SUM(BF72:BI72)</f>
        <v>0</v>
      </c>
      <c r="CO72" s="3">
        <v>1</v>
      </c>
      <c r="CP72" s="3">
        <v>1</v>
      </c>
    </row>
    <row r="73" spans="1:94" ht="3" customHeight="1" x14ac:dyDescent="0.25">
      <c r="A73" s="24">
        <v>0</v>
      </c>
      <c r="B73" s="24">
        <v>0</v>
      </c>
      <c r="C73" s="24">
        <v>0</v>
      </c>
      <c r="D73" s="24">
        <v>0</v>
      </c>
      <c r="E73" s="24">
        <v>0</v>
      </c>
      <c r="F73" s="24">
        <v>0</v>
      </c>
      <c r="H73" s="28">
        <f>CI64*BK74</f>
        <v>0</v>
      </c>
      <c r="I73" s="28">
        <f>CJ64*BF74</f>
        <v>0</v>
      </c>
      <c r="J73" s="28">
        <f>CK64*BG74</f>
        <v>0</v>
      </c>
      <c r="K73" s="28">
        <f>CL64*BH74</f>
        <v>0</v>
      </c>
      <c r="L73" s="28">
        <f>CM64*BI74</f>
        <v>0</v>
      </c>
      <c r="CO73" s="3">
        <v>1</v>
      </c>
      <c r="CP73" s="3">
        <v>1</v>
      </c>
    </row>
    <row r="74" spans="1:94" ht="16.5" customHeight="1" x14ac:dyDescent="0.25">
      <c r="A74" s="24">
        <v>0</v>
      </c>
      <c r="B74" s="24">
        <v>0</v>
      </c>
      <c r="C74" s="24">
        <v>0</v>
      </c>
      <c r="D74" s="24">
        <v>0</v>
      </c>
      <c r="E74" s="24">
        <v>0</v>
      </c>
      <c r="F74" s="24">
        <v>0</v>
      </c>
      <c r="H74" s="28">
        <f>CI64*BK74</f>
        <v>0</v>
      </c>
      <c r="I74" s="28">
        <f>CJ64*BF74</f>
        <v>0</v>
      </c>
      <c r="J74" s="28">
        <f>CK64*BG74</f>
        <v>0</v>
      </c>
      <c r="K74" s="28">
        <f>CL64*BH74</f>
        <v>0</v>
      </c>
      <c r="L74" s="28">
        <f>CM64*BI74</f>
        <v>0</v>
      </c>
      <c r="S74" s="60" t="str">
        <f>IF(BK74=1,"P 2","")</f>
        <v/>
      </c>
      <c r="T74" s="5" t="s">
        <v>5</v>
      </c>
      <c r="Y74" s="53"/>
      <c r="Z74" s="54"/>
      <c r="AA74" s="53"/>
      <c r="AB74" s="54"/>
      <c r="AC74" s="53"/>
      <c r="AD74" s="54"/>
      <c r="AE74" s="53"/>
      <c r="AF74" s="54"/>
      <c r="AG74" s="53"/>
      <c r="AH74" s="54"/>
      <c r="AI74" s="53"/>
      <c r="AJ74" s="54"/>
      <c r="AK74" s="53"/>
      <c r="AL74" s="54"/>
      <c r="AM74" s="53"/>
      <c r="AN74" s="54"/>
      <c r="AO74" s="53"/>
      <c r="AP74" s="54"/>
      <c r="AQ74" s="53"/>
      <c r="AR74" s="54"/>
      <c r="AS74" s="3"/>
      <c r="AW74" s="61"/>
      <c r="AX74" s="62"/>
      <c r="AY74" s="63"/>
      <c r="BA74" s="44">
        <f>SUM(Y74:AR74)*BK74</f>
        <v>0</v>
      </c>
      <c r="BB74" s="68"/>
      <c r="BC74" s="45"/>
      <c r="BF74" s="15">
        <f>IF(Y67="X", IF($BK$4&gt;=20,1,0),0)</f>
        <v>0</v>
      </c>
      <c r="BG74" s="15">
        <f>IF(AF67="X", IF($BK$5&gt;=20,1,0),0)</f>
        <v>0</v>
      </c>
      <c r="BH74" s="15">
        <f>IF(AM67="X", IF($BK$6&gt;=20,1,0),0)</f>
        <v>0</v>
      </c>
      <c r="BI74" s="15">
        <f>IF(AT67="X", IF($BK$7&gt;=20,1,0),0)</f>
        <v>0</v>
      </c>
      <c r="BK74" s="15">
        <f>SUM(BF74:BI74)</f>
        <v>0</v>
      </c>
      <c r="BN74" s="59" t="str">
        <f>IF($CI64=0, "", IF($BK74=0, IF(Y74&lt;&gt;0, 999,-1),Y74))</f>
        <v/>
      </c>
      <c r="BO74" s="59"/>
      <c r="BP74" s="59" t="str">
        <f>IF($CI64=0, "", IF($BK74=0, IF(AA74&lt;&gt;0, 999,-1),AA74))</f>
        <v/>
      </c>
      <c r="BQ74" s="59"/>
      <c r="BR74" s="59" t="str">
        <f>IF($CI64=0, "", IF($BK74=0, IF(AC74&lt;&gt;0, 999,-1),AC74))</f>
        <v/>
      </c>
      <c r="BS74" s="59"/>
      <c r="BT74" s="59" t="str">
        <f>IF($CI64=0, "", IF($BK74=0, IF(AE74&lt;&gt;0, 999,-1),AE74))</f>
        <v/>
      </c>
      <c r="BU74" s="59"/>
      <c r="BV74" s="59" t="str">
        <f>IF($CI64=0, "", IF($BK74=0, IF(AG74&lt;&gt;0, 999,-1),AG74))</f>
        <v/>
      </c>
      <c r="BW74" s="59"/>
      <c r="BX74" s="59" t="str">
        <f>IF($CI64=0, "", IF($BK74=0, IF(AI74&lt;&gt;0, 999,-1),AI74))</f>
        <v/>
      </c>
      <c r="BY74" s="59"/>
      <c r="BZ74" s="59" t="str">
        <f>IF($CI64=0, "", IF($BK74=0, IF(AK74&lt;&gt;0, 999,-1),AK74))</f>
        <v/>
      </c>
      <c r="CA74" s="59"/>
      <c r="CB74" s="59" t="str">
        <f>IF($CI64=0, "", IF($BK74=0, IF(AM74&lt;&gt;0, 999,-1),AM74))</f>
        <v/>
      </c>
      <c r="CC74" s="59"/>
      <c r="CD74" s="59" t="str">
        <f>IF($CI64=0, "", IF($BK74=0, IF(AO74&lt;&gt;0, 999,-1),AO74))</f>
        <v/>
      </c>
      <c r="CE74" s="59"/>
      <c r="CF74" s="59" t="str">
        <f>IF($CI64=0, "", IF($BK74=0, IF(AQ74&lt;&gt;0, 999,-1),AQ74))</f>
        <v/>
      </c>
      <c r="CG74" s="59"/>
      <c r="CO74" s="3">
        <v>1</v>
      </c>
      <c r="CP74" s="3">
        <v>1</v>
      </c>
    </row>
    <row r="75" spans="1:94" ht="16.5" customHeight="1" x14ac:dyDescent="0.25">
      <c r="A75" s="24">
        <v>0</v>
      </c>
      <c r="B75" s="24">
        <v>0</v>
      </c>
      <c r="C75" s="24">
        <v>0</v>
      </c>
      <c r="D75" s="24">
        <v>0</v>
      </c>
      <c r="E75" s="24">
        <v>0</v>
      </c>
      <c r="F75" s="24">
        <v>0</v>
      </c>
      <c r="H75" s="28">
        <f>CI64*BK74</f>
        <v>0</v>
      </c>
      <c r="I75" s="28">
        <f>CJ64*BF74</f>
        <v>0</v>
      </c>
      <c r="J75" s="28">
        <f>CK64*BG74</f>
        <v>0</v>
      </c>
      <c r="K75" s="28">
        <f>CL64*BH74</f>
        <v>0</v>
      </c>
      <c r="L75" s="28">
        <f>CM64*BI74</f>
        <v>0</v>
      </c>
      <c r="S75" s="60"/>
      <c r="T75" s="5" t="s">
        <v>6</v>
      </c>
      <c r="Z75" s="27" t="s">
        <v>32</v>
      </c>
      <c r="AA75" s="55">
        <f>IF(AO72&lt;&gt;0, AO72+1*BK74,0)</f>
        <v>0</v>
      </c>
      <c r="AB75" s="56"/>
      <c r="AC75" s="56"/>
      <c r="AD75" s="57"/>
      <c r="AN75" s="27" t="s">
        <v>33</v>
      </c>
      <c r="AO75" s="55">
        <f>IF(AA75*BK74&lt;&gt;0, AA75+10/BK75-1,AA75)</f>
        <v>0</v>
      </c>
      <c r="AP75" s="56"/>
      <c r="AQ75" s="56"/>
      <c r="AR75" s="57"/>
      <c r="AW75" s="58" t="s">
        <v>12</v>
      </c>
      <c r="AX75" s="58"/>
      <c r="AY75" s="58"/>
      <c r="BF75" s="15">
        <f>BF74*$BY$4</f>
        <v>0</v>
      </c>
      <c r="BG75" s="15">
        <f>BG74*$BY$5</f>
        <v>0</v>
      </c>
      <c r="BH75" s="15">
        <f>BH74*$BY$6</f>
        <v>0</v>
      </c>
      <c r="BI75" s="15">
        <f>BI74*$BY$7</f>
        <v>0</v>
      </c>
      <c r="BK75" s="15">
        <f>SUM(BF75:BI75)</f>
        <v>0</v>
      </c>
      <c r="CO75" s="3">
        <v>1</v>
      </c>
      <c r="CP75" s="3">
        <v>1</v>
      </c>
    </row>
    <row r="76" spans="1:94" ht="3" customHeight="1" x14ac:dyDescent="0.25">
      <c r="A76" s="24">
        <v>0</v>
      </c>
      <c r="B76" s="24">
        <v>0</v>
      </c>
      <c r="C76" s="24">
        <v>0</v>
      </c>
      <c r="D76" s="24">
        <v>0</v>
      </c>
      <c r="E76" s="24">
        <v>0</v>
      </c>
      <c r="F76" s="24">
        <v>0</v>
      </c>
      <c r="H76" s="28">
        <f>CI64*BK77</f>
        <v>0</v>
      </c>
      <c r="I76" s="28">
        <f>CJ64*BF77</f>
        <v>0</v>
      </c>
      <c r="J76" s="28">
        <f>CK64*BG77</f>
        <v>0</v>
      </c>
      <c r="K76" s="28">
        <f>CL64*BH77</f>
        <v>0</v>
      </c>
      <c r="L76" s="28">
        <f>CM64*BI77</f>
        <v>0</v>
      </c>
      <c r="CO76" s="3">
        <v>1</v>
      </c>
      <c r="CP76" s="3">
        <v>1</v>
      </c>
    </row>
    <row r="77" spans="1:94" ht="16.5" customHeight="1" x14ac:dyDescent="0.25">
      <c r="A77" s="24">
        <v>0</v>
      </c>
      <c r="B77" s="24">
        <v>0</v>
      </c>
      <c r="C77" s="24">
        <v>0</v>
      </c>
      <c r="D77" s="24">
        <v>0</v>
      </c>
      <c r="E77" s="24">
        <v>0</v>
      </c>
      <c r="F77" s="24">
        <v>0</v>
      </c>
      <c r="H77" s="28">
        <f>CI64*BK77</f>
        <v>0</v>
      </c>
      <c r="I77" s="28">
        <f>CJ64*BF77</f>
        <v>0</v>
      </c>
      <c r="J77" s="28">
        <f>CK64*BG77</f>
        <v>0</v>
      </c>
      <c r="K77" s="28">
        <f>CL64*BH77</f>
        <v>0</v>
      </c>
      <c r="L77" s="28">
        <f>CM64*BI77</f>
        <v>0</v>
      </c>
      <c r="S77" s="60" t="str">
        <f>IF(BK77=1,"P 3","")</f>
        <v/>
      </c>
      <c r="T77" s="5" t="s">
        <v>5</v>
      </c>
      <c r="Y77" s="53"/>
      <c r="Z77" s="54"/>
      <c r="AA77" s="53"/>
      <c r="AB77" s="54"/>
      <c r="AC77" s="53"/>
      <c r="AD77" s="54"/>
      <c r="AE77" s="53"/>
      <c r="AF77" s="54"/>
      <c r="AG77" s="53"/>
      <c r="AH77" s="54"/>
      <c r="AI77" s="53"/>
      <c r="AJ77" s="54"/>
      <c r="AK77" s="53"/>
      <c r="AL77" s="54"/>
      <c r="AM77" s="53"/>
      <c r="AN77" s="54"/>
      <c r="AO77" s="53"/>
      <c r="AP77" s="54"/>
      <c r="AQ77" s="53"/>
      <c r="AR77" s="54"/>
      <c r="AS77" s="3"/>
      <c r="AW77" s="61"/>
      <c r="AX77" s="62"/>
      <c r="AY77" s="63"/>
      <c r="BA77" s="44">
        <f>SUM(Y77:AR77)*BK77</f>
        <v>0</v>
      </c>
      <c r="BB77" s="68"/>
      <c r="BC77" s="45"/>
      <c r="BF77" s="15">
        <f>IF(Y67="X", IF($BK$4&gt;=30,1,0),0)</f>
        <v>0</v>
      </c>
      <c r="BG77" s="15">
        <f>IF(AF67="X", IF($BK$5&gt;=30,1,0),0)</f>
        <v>0</v>
      </c>
      <c r="BH77" s="15">
        <f>IF(AM67="X", IF($BK$6&gt;=30,1,0),0)</f>
        <v>0</v>
      </c>
      <c r="BI77" s="15">
        <f>IF(AT67="X", IF($BK$7&gt;=30,1,0),0)</f>
        <v>0</v>
      </c>
      <c r="BK77" s="15">
        <f>SUM(BF77:BI77)</f>
        <v>0</v>
      </c>
      <c r="BN77" s="59" t="str">
        <f>IF($CI64=0, "", IF($BK77=0, IF(Y77&lt;&gt;0, 999,-1),Y77))</f>
        <v/>
      </c>
      <c r="BO77" s="59"/>
      <c r="BP77" s="59" t="str">
        <f>IF($CI64=0, "", IF($BK77=0, IF(AA77&lt;&gt;0, 999,-1),AA77))</f>
        <v/>
      </c>
      <c r="BQ77" s="59"/>
      <c r="BR77" s="59" t="str">
        <f>IF($CI64=0, "", IF($BK77=0, IF(AC77&lt;&gt;0, 999,-1),AC77))</f>
        <v/>
      </c>
      <c r="BS77" s="59"/>
      <c r="BT77" s="59" t="str">
        <f>IF($CI64=0, "", IF($BK77=0, IF(AE77&lt;&gt;0, 999,-1),AE77))</f>
        <v/>
      </c>
      <c r="BU77" s="59"/>
      <c r="BV77" s="59" t="str">
        <f>IF($CI64=0, "", IF($BK77=0, IF(AG77&lt;&gt;0, 999,-1),AG77))</f>
        <v/>
      </c>
      <c r="BW77" s="59"/>
      <c r="BX77" s="59" t="str">
        <f>IF($CI64=0, "", IF($BK77=0, IF(AI77&lt;&gt;0, 999,-1),AI77))</f>
        <v/>
      </c>
      <c r="BY77" s="59"/>
      <c r="BZ77" s="59" t="str">
        <f>IF($CI64=0, "", IF($BK77=0, IF(AK77&lt;&gt;0, 999,-1),AK77))</f>
        <v/>
      </c>
      <c r="CA77" s="59"/>
      <c r="CB77" s="59" t="str">
        <f>IF($CI64=0, "", IF($BK77=0, IF(AM77&lt;&gt;0, 999,-1),AM77))</f>
        <v/>
      </c>
      <c r="CC77" s="59"/>
      <c r="CD77" s="59" t="str">
        <f>IF($CI64=0, "", IF($BK77=0, IF(AO77&lt;&gt;0, 999,-1),AO77))</f>
        <v/>
      </c>
      <c r="CE77" s="59"/>
      <c r="CF77" s="59" t="str">
        <f>IF($CI64=0, "", IF($BK77=0, IF(AQ77&lt;&gt;0, 999,-1),AQ77))</f>
        <v/>
      </c>
      <c r="CG77" s="59"/>
      <c r="CH77" s="3"/>
      <c r="CO77" s="3">
        <v>1</v>
      </c>
      <c r="CP77" s="3">
        <v>1</v>
      </c>
    </row>
    <row r="78" spans="1:94" ht="16.5" customHeight="1" x14ac:dyDescent="0.25">
      <c r="A78" s="24">
        <v>0</v>
      </c>
      <c r="B78" s="24">
        <v>0</v>
      </c>
      <c r="C78" s="24">
        <v>0</v>
      </c>
      <c r="D78" s="24">
        <v>0</v>
      </c>
      <c r="E78" s="24">
        <v>0</v>
      </c>
      <c r="F78" s="24">
        <v>0</v>
      </c>
      <c r="H78" s="28">
        <f>CI64*BK77</f>
        <v>0</v>
      </c>
      <c r="I78" s="28">
        <f>CJ64*BF77</f>
        <v>0</v>
      </c>
      <c r="J78" s="28">
        <f>CK64*BG77</f>
        <v>0</v>
      </c>
      <c r="K78" s="28">
        <f>CL64*BH77</f>
        <v>0</v>
      </c>
      <c r="L78" s="28">
        <f>CM64*BI77</f>
        <v>0</v>
      </c>
      <c r="S78" s="60"/>
      <c r="T78" s="5" t="s">
        <v>6</v>
      </c>
      <c r="Z78" s="27" t="s">
        <v>32</v>
      </c>
      <c r="AA78" s="55">
        <f>IF(AO75&lt;&gt;0, AO75+1*BK77,0)</f>
        <v>0</v>
      </c>
      <c r="AB78" s="56"/>
      <c r="AC78" s="56"/>
      <c r="AD78" s="57"/>
      <c r="AN78" s="27" t="s">
        <v>33</v>
      </c>
      <c r="AO78" s="55">
        <f>IF(AA78*BK77&lt;&gt;0, AA78+10/BK78-1,AA78)</f>
        <v>0</v>
      </c>
      <c r="AP78" s="56"/>
      <c r="AQ78" s="56"/>
      <c r="AR78" s="57"/>
      <c r="AW78" s="58" t="s">
        <v>12</v>
      </c>
      <c r="AX78" s="58"/>
      <c r="AY78" s="58"/>
      <c r="BF78" s="15">
        <f>BF77*$BY$4</f>
        <v>0</v>
      </c>
      <c r="BG78" s="15">
        <f>BG77*$BY$5</f>
        <v>0</v>
      </c>
      <c r="BH78" s="15">
        <f>BH77*$BY$6</f>
        <v>0</v>
      </c>
      <c r="BI78" s="15">
        <f>BI77*$BY$7</f>
        <v>0</v>
      </c>
      <c r="BK78" s="15">
        <f>SUM(BF78:BI78)</f>
        <v>0</v>
      </c>
      <c r="CO78" s="3">
        <v>1</v>
      </c>
      <c r="CP78" s="3">
        <v>1</v>
      </c>
    </row>
    <row r="79" spans="1:94" ht="3" customHeight="1" x14ac:dyDescent="0.25">
      <c r="A79" s="24">
        <v>0</v>
      </c>
      <c r="B79" s="24">
        <v>0</v>
      </c>
      <c r="C79" s="24">
        <v>0</v>
      </c>
      <c r="D79" s="24">
        <v>0</v>
      </c>
      <c r="E79" s="24">
        <v>0</v>
      </c>
      <c r="F79" s="24">
        <v>0</v>
      </c>
      <c r="H79" s="28">
        <f>CI64*BK80</f>
        <v>0</v>
      </c>
      <c r="I79" s="28">
        <f>CJ64*BF80</f>
        <v>0</v>
      </c>
      <c r="J79" s="28">
        <f>CK64*BG80</f>
        <v>0</v>
      </c>
      <c r="K79" s="28">
        <f>CL64*BH80</f>
        <v>0</v>
      </c>
      <c r="L79" s="28">
        <f>CM64*BI80</f>
        <v>0</v>
      </c>
      <c r="CO79" s="3">
        <v>1</v>
      </c>
      <c r="CP79" s="3">
        <v>1</v>
      </c>
    </row>
    <row r="80" spans="1:94" ht="16.5" customHeight="1" x14ac:dyDescent="0.25">
      <c r="A80" s="24">
        <v>0</v>
      </c>
      <c r="B80" s="24">
        <v>0</v>
      </c>
      <c r="C80" s="24">
        <v>0</v>
      </c>
      <c r="D80" s="24">
        <v>0</v>
      </c>
      <c r="E80" s="24">
        <v>0</v>
      </c>
      <c r="F80" s="24">
        <v>0</v>
      </c>
      <c r="H80" s="28">
        <f>CI64*BK80</f>
        <v>0</v>
      </c>
      <c r="I80" s="28">
        <f>CJ64*BF80</f>
        <v>0</v>
      </c>
      <c r="J80" s="28">
        <f>CK64*BG80</f>
        <v>0</v>
      </c>
      <c r="K80" s="28">
        <f>CL64*BH80</f>
        <v>0</v>
      </c>
      <c r="L80" s="28">
        <f>CM64*BI80</f>
        <v>0</v>
      </c>
      <c r="S80" s="60" t="str">
        <f>IF(BK80=1,"P 4","")</f>
        <v/>
      </c>
      <c r="T80" s="5" t="s">
        <v>5</v>
      </c>
      <c r="Y80" s="53"/>
      <c r="Z80" s="54"/>
      <c r="AA80" s="53"/>
      <c r="AB80" s="54"/>
      <c r="AC80" s="53"/>
      <c r="AD80" s="54"/>
      <c r="AE80" s="53"/>
      <c r="AF80" s="54"/>
      <c r="AG80" s="53"/>
      <c r="AH80" s="54"/>
      <c r="AI80" s="53"/>
      <c r="AJ80" s="54"/>
      <c r="AK80" s="53"/>
      <c r="AL80" s="54"/>
      <c r="AM80" s="53"/>
      <c r="AN80" s="54"/>
      <c r="AO80" s="53"/>
      <c r="AP80" s="54"/>
      <c r="AQ80" s="53"/>
      <c r="AR80" s="54"/>
      <c r="AS80" s="3"/>
      <c r="AW80" s="61"/>
      <c r="AX80" s="62"/>
      <c r="AY80" s="63"/>
      <c r="BA80" s="44">
        <f>SUM(Y80:AR80)*BK80</f>
        <v>0</v>
      </c>
      <c r="BB80" s="68"/>
      <c r="BC80" s="45"/>
      <c r="BF80" s="15">
        <f>IF(Y67="X", IF($BK$4&gt;=40,1,0),0)</f>
        <v>0</v>
      </c>
      <c r="BG80" s="15">
        <f>IF(AF67="X", IF($BK$5&gt;=40,1,0),0)</f>
        <v>0</v>
      </c>
      <c r="BH80" s="15">
        <f>IF(AM67="X", IF($BK$6&gt;=40,1,0),0)</f>
        <v>0</v>
      </c>
      <c r="BI80" s="15">
        <f>IF(AT67="X", IF($BK$7&gt;=30,1,0),0)</f>
        <v>0</v>
      </c>
      <c r="BK80" s="15">
        <f>SUM(BF80:BI80)</f>
        <v>0</v>
      </c>
      <c r="BN80" s="59" t="str">
        <f>IF($CI64=0, "", IF($BK80=0, IF(Y80&lt;&gt;0, 999,-1),Y80))</f>
        <v/>
      </c>
      <c r="BO80" s="59"/>
      <c r="BP80" s="59" t="str">
        <f>IF($CI64=0, "", IF($BK80=0, IF(AA80&lt;&gt;0, 999,-1),AA80))</f>
        <v/>
      </c>
      <c r="BQ80" s="59"/>
      <c r="BR80" s="59" t="str">
        <f>IF($CI64=0, "", IF($BK80=0, IF(AC80&lt;&gt;0, 999,-1),AC80))</f>
        <v/>
      </c>
      <c r="BS80" s="59"/>
      <c r="BT80" s="59" t="str">
        <f>IF($CI64=0, "", IF($BK80=0, IF(AE80&lt;&gt;0, 999,-1),AE80))</f>
        <v/>
      </c>
      <c r="BU80" s="59"/>
      <c r="BV80" s="59" t="str">
        <f>IF($CI64=0, "", IF($BK80=0, IF(AG80&lt;&gt;0, 999,-1),AG80))</f>
        <v/>
      </c>
      <c r="BW80" s="59"/>
      <c r="BX80" s="59" t="str">
        <f>IF($CI64=0, "", IF($BK80=0, IF(AI80&lt;&gt;0, 999,-1),AI80))</f>
        <v/>
      </c>
      <c r="BY80" s="59"/>
      <c r="BZ80" s="59" t="str">
        <f>IF($CI64=0, "", IF($BK80=0, IF(AK80&lt;&gt;0, 999,-1),AK80))</f>
        <v/>
      </c>
      <c r="CA80" s="59"/>
      <c r="CB80" s="59" t="str">
        <f>IF($CI64=0, "", IF($BK80=0, IF(AM80&lt;&gt;0, 999,-1),AM80))</f>
        <v/>
      </c>
      <c r="CC80" s="59"/>
      <c r="CD80" s="59" t="str">
        <f>IF($CI64=0, "", IF($BK80=0, IF(AO80&lt;&gt;0, 999,-1),AO80))</f>
        <v/>
      </c>
      <c r="CE80" s="59"/>
      <c r="CF80" s="59" t="str">
        <f>IF($CI64=0, "", IF($BK80=0, IF(AQ80&lt;&gt;0, 999,-1),AQ80))</f>
        <v/>
      </c>
      <c r="CG80" s="59"/>
      <c r="CH80" s="3"/>
      <c r="CO80" s="3">
        <v>1</v>
      </c>
      <c r="CP80" s="3">
        <v>1</v>
      </c>
    </row>
    <row r="81" spans="1:178" ht="16.5" customHeight="1" x14ac:dyDescent="0.25">
      <c r="A81" s="24">
        <v>0</v>
      </c>
      <c r="B81" s="24">
        <v>0</v>
      </c>
      <c r="C81" s="24">
        <v>0</v>
      </c>
      <c r="D81" s="24">
        <v>0</v>
      </c>
      <c r="E81" s="24">
        <v>0</v>
      </c>
      <c r="F81" s="24">
        <v>0</v>
      </c>
      <c r="H81" s="28">
        <f>CI64*BK80</f>
        <v>0</v>
      </c>
      <c r="I81" s="28">
        <f>CJ64*BF80</f>
        <v>0</v>
      </c>
      <c r="J81" s="28">
        <f>CK64*BG80</f>
        <v>0</v>
      </c>
      <c r="K81" s="28">
        <f>CL64*BH80</f>
        <v>0</v>
      </c>
      <c r="L81" s="28">
        <f>CM64*BI80</f>
        <v>0</v>
      </c>
      <c r="S81" s="60"/>
      <c r="T81" s="5" t="s">
        <v>6</v>
      </c>
      <c r="Z81" s="27" t="s">
        <v>32</v>
      </c>
      <c r="AA81" s="55">
        <f>IF(AO78&lt;&gt;0, AO78+1*BK80,0)</f>
        <v>0</v>
      </c>
      <c r="AB81" s="56"/>
      <c r="AC81" s="56"/>
      <c r="AD81" s="57"/>
      <c r="AN81" s="27" t="s">
        <v>33</v>
      </c>
      <c r="AO81" s="55">
        <f>IF(AA81*BK80&lt;&gt;0, AA81+10/BK81-1,AA81)</f>
        <v>0</v>
      </c>
      <c r="AP81" s="56"/>
      <c r="AQ81" s="56"/>
      <c r="AR81" s="57"/>
      <c r="AW81" s="58" t="s">
        <v>12</v>
      </c>
      <c r="AX81" s="58"/>
      <c r="AY81" s="58"/>
      <c r="BF81" s="15">
        <f>BF80*$BY$4</f>
        <v>0</v>
      </c>
      <c r="BG81" s="15">
        <f>BG80*$BY$5</f>
        <v>0</v>
      </c>
      <c r="BH81" s="15">
        <f>BH80*$BY$6</f>
        <v>0</v>
      </c>
      <c r="BI81" s="15">
        <f>BI80*$BY$7</f>
        <v>0</v>
      </c>
      <c r="BK81" s="15">
        <f>SUM(BF81:BI81)</f>
        <v>0</v>
      </c>
      <c r="CO81" s="3">
        <v>1</v>
      </c>
      <c r="CP81" s="3">
        <v>1</v>
      </c>
    </row>
    <row r="82" spans="1:178" ht="3" customHeight="1" x14ac:dyDescent="0.25">
      <c r="A82" s="24">
        <v>0</v>
      </c>
      <c r="B82" s="24">
        <v>0</v>
      </c>
      <c r="C82" s="24">
        <v>0</v>
      </c>
      <c r="D82" s="24">
        <v>0</v>
      </c>
      <c r="E82" s="24">
        <v>0</v>
      </c>
      <c r="F82" s="24">
        <v>0</v>
      </c>
      <c r="H82" s="28">
        <f>CI64</f>
        <v>0</v>
      </c>
      <c r="I82" s="28">
        <f>CJ64</f>
        <v>0</v>
      </c>
      <c r="J82" s="28">
        <f>CK64</f>
        <v>0</v>
      </c>
      <c r="K82" s="28">
        <f>CL64</f>
        <v>0</v>
      </c>
      <c r="L82" s="28">
        <f>CM64</f>
        <v>0</v>
      </c>
      <c r="CO82" s="3">
        <v>1</v>
      </c>
      <c r="CP82" s="3">
        <v>1</v>
      </c>
    </row>
    <row r="83" spans="1:178" s="20" customFormat="1" ht="16.5" customHeight="1" x14ac:dyDescent="0.25">
      <c r="A83" s="24">
        <v>0</v>
      </c>
      <c r="B83" s="24">
        <v>0</v>
      </c>
      <c r="C83" s="24">
        <v>0</v>
      </c>
      <c r="D83" s="24">
        <v>0</v>
      </c>
      <c r="E83" s="24">
        <v>0</v>
      </c>
      <c r="F83" s="24">
        <v>0</v>
      </c>
      <c r="G83" s="16"/>
      <c r="H83" s="28">
        <f>CI64</f>
        <v>0</v>
      </c>
      <c r="I83" s="28">
        <f>CJ64</f>
        <v>0</v>
      </c>
      <c r="J83" s="28">
        <f>CK64</f>
        <v>0</v>
      </c>
      <c r="K83" s="28">
        <f>CL64</f>
        <v>0</v>
      </c>
      <c r="L83" s="28">
        <f>CM64</f>
        <v>0</v>
      </c>
      <c r="T83" s="20" t="s">
        <v>7</v>
      </c>
      <c r="Y83" s="35">
        <f>COUNTIF(CU83:FV83,AA83)</f>
        <v>0</v>
      </c>
      <c r="Z83" s="36" t="s">
        <v>79</v>
      </c>
      <c r="AA83" s="37">
        <f>$BO$12</f>
        <v>10</v>
      </c>
      <c r="AB83" s="35">
        <f>IF(AD83&gt;0,COUNTIF(CU83:FV83,AD83),0)</f>
        <v>0</v>
      </c>
      <c r="AC83" s="36" t="s">
        <v>79</v>
      </c>
      <c r="AD83" s="37">
        <f>AA83-1</f>
        <v>9</v>
      </c>
      <c r="AE83" s="35">
        <f>IF(AG83&gt;0,COUNTIF(CU83:FV83,AG83),0)</f>
        <v>0</v>
      </c>
      <c r="AF83" s="36" t="s">
        <v>79</v>
      </c>
      <c r="AG83" s="37">
        <f>AD83-1</f>
        <v>8</v>
      </c>
      <c r="AH83" s="35">
        <f>IF(AJ83&gt;0,COUNTIF(CU83:FV83,AJ83),0)</f>
        <v>0</v>
      </c>
      <c r="AI83" s="36" t="s">
        <v>79</v>
      </c>
      <c r="AJ83" s="37">
        <f>AG83-1</f>
        <v>7</v>
      </c>
      <c r="AK83" s="35">
        <f>IF(AM83&gt;0,COUNTIF(CU83:FV83,AM83),0)</f>
        <v>0</v>
      </c>
      <c r="AL83" s="36" t="s">
        <v>79</v>
      </c>
      <c r="AM83" s="37">
        <f>AJ83-1</f>
        <v>6</v>
      </c>
      <c r="AN83" s="35">
        <f>IF(AP83&gt;0,COUNTIF(CU83:FV83,AP83),0)</f>
        <v>0</v>
      </c>
      <c r="AO83" s="36" t="s">
        <v>79</v>
      </c>
      <c r="AP83" s="37">
        <f>AM83-1</f>
        <v>5</v>
      </c>
      <c r="AQ83" s="35">
        <f>IF(AS83&gt;0,COUNTIF(CU83:FV83,AS83),0)</f>
        <v>0</v>
      </c>
      <c r="AR83" s="36" t="s">
        <v>79</v>
      </c>
      <c r="AS83" s="37">
        <f>AP83-1</f>
        <v>4</v>
      </c>
      <c r="AW83" s="46">
        <f>AW71*BK71+AW74*BK74+AW77*BK77+AW80*BK80</f>
        <v>0</v>
      </c>
      <c r="AX83" s="47"/>
      <c r="AY83" s="48"/>
      <c r="BK83" s="29">
        <f>IF(AW83&gt;0,1,0)</f>
        <v>0</v>
      </c>
      <c r="CI83" s="16"/>
      <c r="CJ83" s="16"/>
      <c r="CK83" s="16"/>
      <c r="CL83" s="16"/>
      <c r="CM83" s="16"/>
      <c r="CO83" s="3">
        <v>1</v>
      </c>
      <c r="CP83" s="3">
        <v>1</v>
      </c>
      <c r="CU83" s="44">
        <f>Y71</f>
        <v>0</v>
      </c>
      <c r="CV83" s="45"/>
      <c r="CW83" s="44">
        <f>AA71</f>
        <v>0</v>
      </c>
      <c r="CX83" s="45"/>
      <c r="CY83" s="44">
        <f>AC71</f>
        <v>0</v>
      </c>
      <c r="CZ83" s="45"/>
      <c r="DA83" s="44">
        <f>AE71</f>
        <v>0</v>
      </c>
      <c r="DB83" s="45"/>
      <c r="DC83" s="44">
        <f>AG71</f>
        <v>0</v>
      </c>
      <c r="DD83" s="45"/>
      <c r="DE83" s="44">
        <f>AI71</f>
        <v>0</v>
      </c>
      <c r="DF83" s="45"/>
      <c r="DG83" s="44">
        <f>AK71</f>
        <v>0</v>
      </c>
      <c r="DH83" s="45"/>
      <c r="DI83" s="44">
        <f>AM71</f>
        <v>0</v>
      </c>
      <c r="DJ83" s="45"/>
      <c r="DK83" s="44">
        <f>AO71</f>
        <v>0</v>
      </c>
      <c r="DL83" s="45"/>
      <c r="DM83" s="44">
        <f>AQ71</f>
        <v>0</v>
      </c>
      <c r="DN83" s="45"/>
      <c r="DO83" s="44">
        <f>Y74</f>
        <v>0</v>
      </c>
      <c r="DP83" s="45"/>
      <c r="DQ83" s="44">
        <f>AA74</f>
        <v>0</v>
      </c>
      <c r="DR83" s="45"/>
      <c r="DS83" s="44">
        <f>AC74</f>
        <v>0</v>
      </c>
      <c r="DT83" s="45"/>
      <c r="DU83" s="44">
        <f>AE74</f>
        <v>0</v>
      </c>
      <c r="DV83" s="45"/>
      <c r="DW83" s="44">
        <f>AG74</f>
        <v>0</v>
      </c>
      <c r="DX83" s="45"/>
      <c r="DY83" s="44">
        <f>AI74</f>
        <v>0</v>
      </c>
      <c r="DZ83" s="45"/>
      <c r="EA83" s="44">
        <f>AK74</f>
        <v>0</v>
      </c>
      <c r="EB83" s="45"/>
      <c r="EC83" s="44">
        <f>AM74</f>
        <v>0</v>
      </c>
      <c r="ED83" s="45"/>
      <c r="EE83" s="44">
        <f>AO74</f>
        <v>0</v>
      </c>
      <c r="EF83" s="45"/>
      <c r="EG83" s="44">
        <f>AQ74</f>
        <v>0</v>
      </c>
      <c r="EH83" s="45"/>
      <c r="EI83" s="44">
        <f>Y77</f>
        <v>0</v>
      </c>
      <c r="EJ83" s="45"/>
      <c r="EK83" s="44">
        <f>AA77</f>
        <v>0</v>
      </c>
      <c r="EL83" s="45"/>
      <c r="EM83" s="44">
        <f>AC77</f>
        <v>0</v>
      </c>
      <c r="EN83" s="45"/>
      <c r="EO83" s="44">
        <f>AE77</f>
        <v>0</v>
      </c>
      <c r="EP83" s="45"/>
      <c r="EQ83" s="44">
        <f>AG77</f>
        <v>0</v>
      </c>
      <c r="ER83" s="45"/>
      <c r="ES83" s="44">
        <f>AI77</f>
        <v>0</v>
      </c>
      <c r="ET83" s="45"/>
      <c r="EU83" s="44">
        <f>AK77</f>
        <v>0</v>
      </c>
      <c r="EV83" s="45"/>
      <c r="EW83" s="44">
        <f>AM77</f>
        <v>0</v>
      </c>
      <c r="EX83" s="45"/>
      <c r="EY83" s="44">
        <f>AO77</f>
        <v>0</v>
      </c>
      <c r="EZ83" s="45"/>
      <c r="FA83" s="44">
        <f>AQ77</f>
        <v>0</v>
      </c>
      <c r="FB83" s="45"/>
      <c r="FC83" s="44">
        <f>Y80</f>
        <v>0</v>
      </c>
      <c r="FD83" s="45"/>
      <c r="FE83" s="44">
        <f>AA80</f>
        <v>0</v>
      </c>
      <c r="FF83" s="45"/>
      <c r="FG83" s="44">
        <f>AC80</f>
        <v>0</v>
      </c>
      <c r="FH83" s="45"/>
      <c r="FI83" s="44">
        <f>AE80</f>
        <v>0</v>
      </c>
      <c r="FJ83" s="45"/>
      <c r="FK83" s="44">
        <f>AG80</f>
        <v>0</v>
      </c>
      <c r="FL83" s="45"/>
      <c r="FM83" s="44">
        <f>AI80</f>
        <v>0</v>
      </c>
      <c r="FN83" s="45"/>
      <c r="FO83" s="44">
        <f>AK80</f>
        <v>0</v>
      </c>
      <c r="FP83" s="45"/>
      <c r="FQ83" s="44">
        <f>AM80</f>
        <v>0</v>
      </c>
      <c r="FR83" s="45"/>
      <c r="FS83" s="44">
        <f>AO80</f>
        <v>0</v>
      </c>
      <c r="FT83" s="45"/>
      <c r="FU83" s="44">
        <f>AQ80</f>
        <v>0</v>
      </c>
      <c r="FV83" s="45"/>
    </row>
    <row r="84" spans="1:178" ht="3" customHeight="1" x14ac:dyDescent="0.25">
      <c r="A84" s="24">
        <v>1</v>
      </c>
      <c r="B84" s="28">
        <f>CI64</f>
        <v>0</v>
      </c>
      <c r="C84" s="28">
        <f>CJ64</f>
        <v>0</v>
      </c>
      <c r="D84" s="28">
        <f>CK64</f>
        <v>0</v>
      </c>
      <c r="E84" s="28">
        <f>CL64</f>
        <v>0</v>
      </c>
      <c r="F84" s="28">
        <f>CM64</f>
        <v>0</v>
      </c>
      <c r="H84" s="28">
        <f>CI64</f>
        <v>0</v>
      </c>
      <c r="I84" s="28">
        <f>CJ64</f>
        <v>0</v>
      </c>
      <c r="J84" s="28">
        <f>CK64</f>
        <v>0</v>
      </c>
      <c r="K84" s="28">
        <f>CL64</f>
        <v>0</v>
      </c>
      <c r="L84" s="28">
        <f>CM64</f>
        <v>0</v>
      </c>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CO84" s="3">
        <v>1</v>
      </c>
      <c r="CP84" s="3">
        <v>1</v>
      </c>
    </row>
    <row r="85" spans="1:178" ht="3" customHeight="1" x14ac:dyDescent="0.25">
      <c r="A85" s="24">
        <v>1</v>
      </c>
      <c r="B85" s="28">
        <f>CI86</f>
        <v>0</v>
      </c>
      <c r="C85" s="28">
        <f>CJ86</f>
        <v>0</v>
      </c>
      <c r="D85" s="28">
        <f>CK86</f>
        <v>0</v>
      </c>
      <c r="E85" s="28">
        <f>CL86</f>
        <v>0</v>
      </c>
      <c r="F85" s="28">
        <f>CM86</f>
        <v>0</v>
      </c>
      <c r="H85" s="28">
        <f>CI86</f>
        <v>0</v>
      </c>
      <c r="I85" s="28">
        <f>CJ86</f>
        <v>0</v>
      </c>
      <c r="J85" s="28">
        <f>CK86</f>
        <v>0</v>
      </c>
      <c r="K85" s="28">
        <f>CL86</f>
        <v>0</v>
      </c>
      <c r="L85" s="28">
        <f>CM86</f>
        <v>0</v>
      </c>
      <c r="CO85" s="3">
        <v>1</v>
      </c>
      <c r="CP85" s="3">
        <v>1</v>
      </c>
    </row>
    <row r="86" spans="1:178" ht="16.5" customHeight="1" x14ac:dyDescent="0.25">
      <c r="A86" s="24">
        <v>1</v>
      </c>
      <c r="B86" s="28">
        <f>CI86</f>
        <v>0</v>
      </c>
      <c r="C86" s="28">
        <f>CJ86</f>
        <v>0</v>
      </c>
      <c r="D86" s="28">
        <f>CK86</f>
        <v>0</v>
      </c>
      <c r="E86" s="28">
        <f>CL86</f>
        <v>0</v>
      </c>
      <c r="F86" s="28">
        <f>CM86</f>
        <v>0</v>
      </c>
      <c r="H86" s="28">
        <f>CI86</f>
        <v>0</v>
      </c>
      <c r="I86" s="28">
        <f>CJ86</f>
        <v>0</v>
      </c>
      <c r="J86" s="28">
        <f>CK86</f>
        <v>0</v>
      </c>
      <c r="K86" s="28">
        <f>CL86</f>
        <v>0</v>
      </c>
      <c r="L86" s="28">
        <f>CM86</f>
        <v>0</v>
      </c>
      <c r="N86" s="20" t="s">
        <v>30</v>
      </c>
      <c r="Q86" s="16">
        <f>Q64+1</f>
        <v>4</v>
      </c>
      <c r="R86" s="16"/>
      <c r="S86" s="5" t="s">
        <v>2</v>
      </c>
      <c r="Y86" s="49"/>
      <c r="Z86" s="50"/>
      <c r="AA86" s="50"/>
      <c r="AB86" s="50"/>
      <c r="AC86" s="50"/>
      <c r="AD86" s="50"/>
      <c r="AE86" s="50"/>
      <c r="AF86" s="50"/>
      <c r="AG86" s="50"/>
      <c r="AH86" s="50"/>
      <c r="AI86" s="50"/>
      <c r="AJ86" s="50"/>
      <c r="AK86" s="50"/>
      <c r="AL86" s="50"/>
      <c r="AM86" s="50"/>
      <c r="AN86" s="50"/>
      <c r="AO86" s="50"/>
      <c r="AP86" s="51"/>
      <c r="AS86" s="5" t="s">
        <v>23</v>
      </c>
      <c r="AV86" s="52"/>
      <c r="AW86" s="52"/>
      <c r="AX86" s="52"/>
      <c r="AY86" s="52"/>
      <c r="BA86" s="73">
        <f>IF(AW105&gt;0, IF(LEN(Y86)&gt;3,Y86,"Name fehlt"),Y86)</f>
        <v>0</v>
      </c>
      <c r="BB86" s="73"/>
      <c r="BC86" s="73"/>
      <c r="BD86" s="73"/>
      <c r="BE86" s="73"/>
      <c r="BI86" s="64">
        <f>IF(LEN(Y86)&gt;3, DATE((AW$1-BN87),12,31),0)</f>
        <v>0</v>
      </c>
      <c r="BJ86" s="64"/>
      <c r="BK86" s="64"/>
      <c r="BL86" s="64"/>
      <c r="BN86" s="25"/>
      <c r="BO86" s="25"/>
      <c r="BP86" s="25"/>
      <c r="BQ86" s="64">
        <f>IF(LEN(Y86)&gt;3, DATE((AW$1-BV87),1,1),0)</f>
        <v>0</v>
      </c>
      <c r="BR86" s="64"/>
      <c r="BS86" s="64"/>
      <c r="BT86" s="64"/>
      <c r="CI86" s="3">
        <f>IF(LEN(Y86)&gt;3,1,0)</f>
        <v>0</v>
      </c>
      <c r="CJ86" s="3">
        <f>IF(Y89="X",CI86,0)</f>
        <v>0</v>
      </c>
      <c r="CK86" s="3">
        <f>IF(AF89="X",CI86,0)</f>
        <v>0</v>
      </c>
      <c r="CL86" s="3">
        <f>IF(AM89="X",CI86,0)</f>
        <v>0</v>
      </c>
      <c r="CM86" s="3">
        <f>IF(AT89="X",CI86,0)</f>
        <v>0</v>
      </c>
      <c r="CO86" s="3">
        <v>1</v>
      </c>
      <c r="CP86" s="3">
        <v>1</v>
      </c>
    </row>
    <row r="87" spans="1:178" ht="16.5" customHeight="1" x14ac:dyDescent="0.25">
      <c r="A87" s="24">
        <v>1</v>
      </c>
      <c r="B87" s="28">
        <f>CI86</f>
        <v>0</v>
      </c>
      <c r="C87" s="28">
        <f>CJ86</f>
        <v>0</v>
      </c>
      <c r="D87" s="28">
        <f>CK86</f>
        <v>0</v>
      </c>
      <c r="E87" s="28">
        <f>CL86</f>
        <v>0</v>
      </c>
      <c r="F87" s="28">
        <f>CM86</f>
        <v>0</v>
      </c>
      <c r="H87" s="28">
        <f>CI86</f>
        <v>0</v>
      </c>
      <c r="I87" s="28">
        <f>CJ86</f>
        <v>0</v>
      </c>
      <c r="J87" s="28">
        <f>CK86</f>
        <v>0</v>
      </c>
      <c r="K87" s="28">
        <f>CL86</f>
        <v>0</v>
      </c>
      <c r="L87" s="28">
        <f>CM86</f>
        <v>0</v>
      </c>
      <c r="S87" s="5" t="s">
        <v>3</v>
      </c>
      <c r="Y87" s="49"/>
      <c r="Z87" s="50"/>
      <c r="AA87" s="50"/>
      <c r="AB87" s="50"/>
      <c r="AC87" s="50"/>
      <c r="AD87" s="50"/>
      <c r="AE87" s="50"/>
      <c r="AF87" s="50"/>
      <c r="AG87" s="50"/>
      <c r="AH87" s="50"/>
      <c r="AI87" s="50"/>
      <c r="AJ87" s="50"/>
      <c r="AK87" s="50"/>
      <c r="AL87" s="50"/>
      <c r="AM87" s="50"/>
      <c r="AN87" s="50"/>
      <c r="AO87" s="50"/>
      <c r="AP87" s="51"/>
      <c r="AS87" s="5" t="s">
        <v>11</v>
      </c>
      <c r="AW87" s="44" t="str">
        <f>IF(YEAR(AV86)&gt;1900,$AW$1-YEAR(AV86),"")</f>
        <v/>
      </c>
      <c r="AX87" s="68"/>
      <c r="AY87" s="45"/>
      <c r="BA87" s="73">
        <f>IF(LEN(Y86)&gt;3, IF(LEN(Y87)&gt;3, Y87, "Ort fehlt"),Y87)</f>
        <v>0</v>
      </c>
      <c r="BB87" s="73"/>
      <c r="BC87" s="73"/>
      <c r="BD87" s="73"/>
      <c r="BE87" s="73"/>
      <c r="BI87" s="15">
        <f>IF(Y89="X", $BG$4,0)</f>
        <v>0</v>
      </c>
      <c r="BJ87" s="15">
        <f>IF(AF89="X", $BG$5,0)</f>
        <v>0</v>
      </c>
      <c r="BK87" s="15">
        <f>IF(AM89="X", $BG$6,0)</f>
        <v>0</v>
      </c>
      <c r="BL87" s="15">
        <f>IF(AT89="X", $BG$7,0)</f>
        <v>0</v>
      </c>
      <c r="BN87" s="15" t="str">
        <f>IF(LEN(Y86)&gt;3, SUM(BI87:BL87),"")</f>
        <v/>
      </c>
      <c r="BQ87" s="15">
        <f>IF(Y89="X", $BI$4,0)</f>
        <v>0</v>
      </c>
      <c r="BR87" s="15">
        <f>IF(AF89="X", $BI$5,0)</f>
        <v>0</v>
      </c>
      <c r="BS87" s="15">
        <f>IF(AM89="X", $BI$6,0)</f>
        <v>0</v>
      </c>
      <c r="BT87" s="15">
        <f>IF(AT89="X", $BI$7,0)</f>
        <v>0</v>
      </c>
      <c r="BV87" s="15" t="str">
        <f>IF(LEN(Y86)&gt;3, SUM(BQ87:BT87),"")</f>
        <v/>
      </c>
      <c r="CO87" s="3">
        <v>1</v>
      </c>
      <c r="CP87" s="3">
        <v>1</v>
      </c>
    </row>
    <row r="88" spans="1:178" ht="3" customHeight="1" x14ac:dyDescent="0.25">
      <c r="A88" s="24">
        <v>1</v>
      </c>
      <c r="B88" s="28">
        <f>CI86</f>
        <v>0</v>
      </c>
      <c r="C88" s="28">
        <f>CJ86</f>
        <v>0</v>
      </c>
      <c r="D88" s="28">
        <f>CK86</f>
        <v>0</v>
      </c>
      <c r="E88" s="28">
        <f>CL86</f>
        <v>0</v>
      </c>
      <c r="F88" s="28">
        <f>CM86</f>
        <v>0</v>
      </c>
      <c r="H88" s="28">
        <f>CI86</f>
        <v>0</v>
      </c>
      <c r="I88" s="28">
        <f>CJ86</f>
        <v>0</v>
      </c>
      <c r="J88" s="28">
        <f>CK86</f>
        <v>0</v>
      </c>
      <c r="K88" s="28">
        <f>CL86</f>
        <v>0</v>
      </c>
      <c r="L88" s="28">
        <f>CM86</f>
        <v>0</v>
      </c>
      <c r="CO88" s="3">
        <v>1</v>
      </c>
      <c r="CP88" s="3">
        <v>1</v>
      </c>
    </row>
    <row r="89" spans="1:178" ht="16.5" customHeight="1" x14ac:dyDescent="0.25">
      <c r="A89" s="24">
        <v>1</v>
      </c>
      <c r="B89" s="28">
        <f>CI86</f>
        <v>0</v>
      </c>
      <c r="C89" s="28">
        <f>CJ86</f>
        <v>0</v>
      </c>
      <c r="D89" s="28">
        <f>CK86</f>
        <v>0</v>
      </c>
      <c r="E89" s="28">
        <f>CL86</f>
        <v>0</v>
      </c>
      <c r="F89" s="28">
        <f>CM86</f>
        <v>0</v>
      </c>
      <c r="H89" s="28">
        <f>CI86</f>
        <v>0</v>
      </c>
      <c r="I89" s="28">
        <f>CJ86</f>
        <v>0</v>
      </c>
      <c r="J89" s="28">
        <f>CK86</f>
        <v>0</v>
      </c>
      <c r="K89" s="28">
        <f>CL86</f>
        <v>0</v>
      </c>
      <c r="L89" s="28">
        <f>CM86</f>
        <v>0</v>
      </c>
      <c r="S89" s="72" t="s">
        <v>8</v>
      </c>
      <c r="T89" s="72"/>
      <c r="U89" s="72"/>
      <c r="V89" s="72"/>
      <c r="W89" s="72"/>
      <c r="Y89" s="1"/>
      <c r="Z89" s="5" t="str">
        <f>$BA$4</f>
        <v>U17-kniend</v>
      </c>
      <c r="AF89" s="1"/>
      <c r="AG89" s="5" t="str">
        <f>$BA$5</f>
        <v>U23-kniend</v>
      </c>
      <c r="AM89" s="1"/>
      <c r="AN89" s="5" t="str">
        <f>$BA$6</f>
        <v>---</v>
      </c>
      <c r="AT89" s="1"/>
      <c r="AU89" s="5" t="str">
        <f>$BA$7</f>
        <v>---</v>
      </c>
      <c r="BA89" s="15" t="str">
        <f>IF(LEN(Y86)&gt;3, IF(AF89="X", "", IF(AM89="X", "", IF(AT89="X","", IF(Y89="X", Y89,9999)))),"")</f>
        <v/>
      </c>
      <c r="BB89" s="3"/>
      <c r="BC89" s="15" t="str">
        <f>IF(LEN(Y86)&gt;3, IF(Y89="X", "", IF(AM89="X", "", IF(AT89="X","", IF(AF89="X", AF89,9999)))),"")</f>
        <v/>
      </c>
      <c r="BD89" s="3"/>
      <c r="BE89" s="15" t="str">
        <f>IF(LEN(Y86)&gt;3, IF(Y89="X", "", IF(AF89="X", "", IF(AT89="X","", IF(AM89="X", AM89,9999)))),"")</f>
        <v/>
      </c>
      <c r="BF89" s="3"/>
      <c r="BG89" s="15" t="str">
        <f>IF(LEN(Y86)&gt;3, IF(Y89="X", "", IF(AF89="X", "", IF(AM89="X", "",IF(AT89="X", AT89,9999)))),"")</f>
        <v/>
      </c>
      <c r="CO89" s="3">
        <v>1</v>
      </c>
      <c r="CP89" s="3">
        <v>1</v>
      </c>
    </row>
    <row r="90" spans="1:178" ht="3" customHeight="1" x14ac:dyDescent="0.25">
      <c r="A90" s="24">
        <v>1</v>
      </c>
      <c r="B90" s="28">
        <f>CI86</f>
        <v>0</v>
      </c>
      <c r="C90" s="28">
        <f>CJ86</f>
        <v>0</v>
      </c>
      <c r="D90" s="28">
        <f>CK86</f>
        <v>0</v>
      </c>
      <c r="E90" s="28">
        <f>CL86</f>
        <v>0</v>
      </c>
      <c r="F90" s="28">
        <f>CM86</f>
        <v>0</v>
      </c>
      <c r="H90" s="28">
        <f>CI86</f>
        <v>0</v>
      </c>
      <c r="I90" s="28">
        <f>CJ86</f>
        <v>0</v>
      </c>
      <c r="J90" s="28">
        <f>CK86</f>
        <v>0</v>
      </c>
      <c r="K90" s="28">
        <f>CL86</f>
        <v>0</v>
      </c>
      <c r="L90" s="28">
        <f>CM86</f>
        <v>0</v>
      </c>
      <c r="CO90" s="3">
        <v>1</v>
      </c>
      <c r="CP90" s="3">
        <v>1</v>
      </c>
    </row>
    <row r="91" spans="1:178" ht="16.5" customHeight="1" x14ac:dyDescent="0.25">
      <c r="A91" s="24">
        <v>1</v>
      </c>
      <c r="B91" s="28">
        <f>CI86</f>
        <v>0</v>
      </c>
      <c r="C91" s="28">
        <f>CJ86</f>
        <v>0</v>
      </c>
      <c r="D91" s="28">
        <f>CK86</f>
        <v>0</v>
      </c>
      <c r="E91" s="28">
        <f>CL86</f>
        <v>0</v>
      </c>
      <c r="F91" s="28">
        <f>CM86</f>
        <v>0</v>
      </c>
      <c r="H91" s="28">
        <f>CI86</f>
        <v>0</v>
      </c>
      <c r="I91" s="28">
        <f>CJ86</f>
        <v>0</v>
      </c>
      <c r="J91" s="28">
        <f>CK86</f>
        <v>0</v>
      </c>
      <c r="K91" s="28">
        <f>CL86</f>
        <v>0</v>
      </c>
      <c r="L91" s="28">
        <f>CM86</f>
        <v>0</v>
      </c>
      <c r="S91" s="5" t="s">
        <v>4</v>
      </c>
      <c r="Y91" s="1"/>
      <c r="Z91" s="5" t="s">
        <v>27</v>
      </c>
      <c r="AZ91" s="26" t="s">
        <v>26</v>
      </c>
      <c r="BA91" s="15" t="str">
        <f>IF(Y89="X", IF(Y91=$BS$4,Y91,IF(Y91=$BT$4,Y91,"XXX")),"")</f>
        <v/>
      </c>
      <c r="BB91" s="15" t="str">
        <f>IF(AF89="X", IF(Y91=$BS$5,Y91,IF(Y91=$BT$5,Y91,"XXX")),"")</f>
        <v/>
      </c>
      <c r="BC91" s="15" t="str">
        <f>IF(AM89="X", IF(Y91=$BS$6,Y91,IF(Y91=$BT$6,Y91,"XXX")),"")</f>
        <v/>
      </c>
      <c r="BD91" s="15" t="str">
        <f>IF(AT89="X", IF(Y91=$BS$7,Y91,IF(Y91=$BT$7,Y91,"XXX")),"")</f>
        <v/>
      </c>
      <c r="BE91" s="18" t="s">
        <v>26</v>
      </c>
      <c r="BF91" s="15" t="str">
        <f>BA91&amp;BB91&amp;BC91&amp;BD91</f>
        <v/>
      </c>
      <c r="BG91" s="26" t="s">
        <v>26</v>
      </c>
      <c r="BK91" s="26" t="s">
        <v>26</v>
      </c>
      <c r="CO91" s="3">
        <v>1</v>
      </c>
      <c r="CP91" s="3">
        <v>1</v>
      </c>
    </row>
    <row r="92" spans="1:178" ht="3" customHeight="1" x14ac:dyDescent="0.25">
      <c r="A92" s="24">
        <v>0</v>
      </c>
      <c r="B92" s="24">
        <v>0</v>
      </c>
      <c r="C92" s="24">
        <v>0</v>
      </c>
      <c r="D92" s="24">
        <v>0</v>
      </c>
      <c r="E92" s="24">
        <v>0</v>
      </c>
      <c r="F92" s="24">
        <v>0</v>
      </c>
      <c r="H92" s="28">
        <f>CI86*BK93</f>
        <v>0</v>
      </c>
      <c r="I92" s="28">
        <f>CJ86*BF93</f>
        <v>0</v>
      </c>
      <c r="J92" s="28">
        <f>CK86*BG93</f>
        <v>0</v>
      </c>
      <c r="K92" s="28">
        <f>CL86*BH93</f>
        <v>0</v>
      </c>
      <c r="L92" s="28">
        <f>CM86*BI93</f>
        <v>0</v>
      </c>
      <c r="CO92" s="3">
        <v>1</v>
      </c>
      <c r="CP92" s="3">
        <v>1</v>
      </c>
    </row>
    <row r="93" spans="1:178" ht="16.5" customHeight="1" x14ac:dyDescent="0.25">
      <c r="A93" s="24">
        <v>0</v>
      </c>
      <c r="B93" s="24">
        <v>0</v>
      </c>
      <c r="C93" s="24">
        <v>0</v>
      </c>
      <c r="D93" s="24">
        <v>0</v>
      </c>
      <c r="E93" s="24">
        <v>0</v>
      </c>
      <c r="F93" s="24">
        <v>0</v>
      </c>
      <c r="H93" s="28">
        <f>CI86*BK93</f>
        <v>0</v>
      </c>
      <c r="I93" s="28">
        <f>CJ86*BF93</f>
        <v>0</v>
      </c>
      <c r="J93" s="28">
        <f>CK86*BG93</f>
        <v>0</v>
      </c>
      <c r="K93" s="28">
        <f>CL86*BH93</f>
        <v>0</v>
      </c>
      <c r="L93" s="28">
        <f>CM86*BI93</f>
        <v>0</v>
      </c>
      <c r="S93" s="60" t="str">
        <f>IF(BK93=1,"P 1","")</f>
        <v/>
      </c>
      <c r="T93" s="5" t="s">
        <v>5</v>
      </c>
      <c r="Y93" s="53"/>
      <c r="Z93" s="54"/>
      <c r="AA93" s="53"/>
      <c r="AB93" s="54"/>
      <c r="AC93" s="53"/>
      <c r="AD93" s="54"/>
      <c r="AE93" s="53"/>
      <c r="AF93" s="54"/>
      <c r="AG93" s="53"/>
      <c r="AH93" s="54"/>
      <c r="AI93" s="53"/>
      <c r="AJ93" s="54"/>
      <c r="AK93" s="53"/>
      <c r="AL93" s="54"/>
      <c r="AM93" s="53"/>
      <c r="AN93" s="54"/>
      <c r="AO93" s="53"/>
      <c r="AP93" s="54"/>
      <c r="AQ93" s="53"/>
      <c r="AR93" s="54"/>
      <c r="AS93" s="3"/>
      <c r="AW93" s="61"/>
      <c r="AX93" s="62"/>
      <c r="AY93" s="63"/>
      <c r="BA93" s="44">
        <f>SUM(Y93:AR93)*BK93</f>
        <v>0</v>
      </c>
      <c r="BB93" s="68"/>
      <c r="BC93" s="45"/>
      <c r="BF93" s="15">
        <f>IF(Y89="X", IF($BK$4&gt;=10,1,0),0)</f>
        <v>0</v>
      </c>
      <c r="BG93" s="15">
        <f>IF(AF89="X", IF($BK$5&gt;=10,1,0),0)</f>
        <v>0</v>
      </c>
      <c r="BH93" s="15">
        <f>IF(AM89="X", IF($BK$6&gt;=10,1,0),0)</f>
        <v>0</v>
      </c>
      <c r="BI93" s="15">
        <f>IF(AT89="X", IF($BK$7&gt;=10,1,0),0)</f>
        <v>0</v>
      </c>
      <c r="BK93" s="15">
        <f>SUM(BF93:BI93)</f>
        <v>0</v>
      </c>
      <c r="BN93" s="59" t="str">
        <f>IF($CI86=0, "", IF($BK93=0, IF(Y93&lt;&gt;0, 999,-1),Y93))</f>
        <v/>
      </c>
      <c r="BO93" s="59"/>
      <c r="BP93" s="59" t="str">
        <f>IF($CI86=0, "", IF($BK93=0, IF(AA93&lt;&gt;0, 999,-1),AA93))</f>
        <v/>
      </c>
      <c r="BQ93" s="59"/>
      <c r="BR93" s="59" t="str">
        <f>IF($CI86=0, "", IF($BK93=0, IF(AC93&lt;&gt;0, 999,-1),AC93))</f>
        <v/>
      </c>
      <c r="BS93" s="59"/>
      <c r="BT93" s="59" t="str">
        <f>IF($CI86=0, "", IF($BK93=0, IF(AE93&lt;&gt;0, 999,-1),AE93))</f>
        <v/>
      </c>
      <c r="BU93" s="59"/>
      <c r="BV93" s="59" t="str">
        <f>IF($CI86=0, "", IF($BK93=0, IF(AG93&lt;&gt;0, 999,-1),AG93))</f>
        <v/>
      </c>
      <c r="BW93" s="59"/>
      <c r="BX93" s="59" t="str">
        <f>IF($CI86=0, "", IF($BK93=0, IF(AI93&lt;&gt;0, 999,-1),AI93))</f>
        <v/>
      </c>
      <c r="BY93" s="59"/>
      <c r="BZ93" s="59" t="str">
        <f>IF($CI86=0, "", IF($BK93=0, IF(AK93&lt;&gt;0, 999,-1),AK93))</f>
        <v/>
      </c>
      <c r="CA93" s="59"/>
      <c r="CB93" s="59" t="str">
        <f>IF($CI86=0, "", IF($BK93=0, IF(AM93&lt;&gt;0, 999,-1),AM93))</f>
        <v/>
      </c>
      <c r="CC93" s="59"/>
      <c r="CD93" s="59" t="str">
        <f>IF($CI86=0, "", IF($BK93=0, IF(AO93&lt;&gt;0, 999,-1),AO93))</f>
        <v/>
      </c>
      <c r="CE93" s="59"/>
      <c r="CF93" s="59" t="str">
        <f>IF($CI86=0, "", IF($BK93=0, IF(AQ93&lt;&gt;0, 999,-1),AQ93))</f>
        <v/>
      </c>
      <c r="CG93" s="59"/>
      <c r="CO93" s="3">
        <v>1</v>
      </c>
      <c r="CP93" s="3">
        <v>1</v>
      </c>
    </row>
    <row r="94" spans="1:178" ht="16.5" customHeight="1" x14ac:dyDescent="0.25">
      <c r="A94" s="24">
        <v>0</v>
      </c>
      <c r="B94" s="24">
        <v>0</v>
      </c>
      <c r="C94" s="24">
        <v>0</v>
      </c>
      <c r="D94" s="24">
        <v>0</v>
      </c>
      <c r="E94" s="24">
        <v>0</v>
      </c>
      <c r="F94" s="24">
        <v>0</v>
      </c>
      <c r="H94" s="28">
        <f>CI86*BK93</f>
        <v>0</v>
      </c>
      <c r="I94" s="28">
        <f>CJ86*BF93</f>
        <v>0</v>
      </c>
      <c r="J94" s="28">
        <f>CK86*BG93</f>
        <v>0</v>
      </c>
      <c r="K94" s="28">
        <f>CL86*BH93</f>
        <v>0</v>
      </c>
      <c r="L94" s="28">
        <f>CM86*BI93</f>
        <v>0</v>
      </c>
      <c r="S94" s="60"/>
      <c r="T94" s="5" t="s">
        <v>6</v>
      </c>
      <c r="Z94" s="27" t="s">
        <v>32</v>
      </c>
      <c r="AA94" s="55">
        <f>IF($AV$4&lt;&gt;0, AO81+1*BK93,0)</f>
        <v>0</v>
      </c>
      <c r="AB94" s="56"/>
      <c r="AC94" s="56"/>
      <c r="AD94" s="57"/>
      <c r="AN94" s="27" t="s">
        <v>33</v>
      </c>
      <c r="AO94" s="55">
        <f>IF(AA94*BK93&lt;&gt;0, AA94+10/BK94-1,AA94)</f>
        <v>0</v>
      </c>
      <c r="AP94" s="56"/>
      <c r="AQ94" s="56"/>
      <c r="AR94" s="57"/>
      <c r="AW94" s="58" t="s">
        <v>12</v>
      </c>
      <c r="AX94" s="58"/>
      <c r="AY94" s="58"/>
      <c r="BA94" s="59">
        <f>IF(LEN(Y86)&gt;3, 1,0)</f>
        <v>0</v>
      </c>
      <c r="BB94" s="59"/>
      <c r="BC94" s="59"/>
      <c r="BF94" s="15">
        <f>BF93*$BY$4</f>
        <v>0</v>
      </c>
      <c r="BG94" s="15">
        <f>BG93*$BY$5</f>
        <v>0</v>
      </c>
      <c r="BH94" s="15">
        <f>BH93*$BY$6</f>
        <v>0</v>
      </c>
      <c r="BI94" s="15">
        <f>BI93*$BY$7</f>
        <v>0</v>
      </c>
      <c r="BK94" s="15">
        <f>SUM(BF94:BI94)</f>
        <v>0</v>
      </c>
      <c r="CO94" s="3">
        <v>1</v>
      </c>
      <c r="CP94" s="3">
        <v>1</v>
      </c>
    </row>
    <row r="95" spans="1:178" ht="3" customHeight="1" x14ac:dyDescent="0.25">
      <c r="A95" s="24">
        <v>0</v>
      </c>
      <c r="B95" s="24">
        <v>0</v>
      </c>
      <c r="C95" s="24">
        <v>0</v>
      </c>
      <c r="D95" s="24">
        <v>0</v>
      </c>
      <c r="E95" s="24">
        <v>0</v>
      </c>
      <c r="F95" s="24">
        <v>0</v>
      </c>
      <c r="H95" s="28">
        <f>CI86*BK96</f>
        <v>0</v>
      </c>
      <c r="I95" s="28">
        <f>CJ86*BF96</f>
        <v>0</v>
      </c>
      <c r="J95" s="28">
        <f>CK86*BG96</f>
        <v>0</v>
      </c>
      <c r="K95" s="28">
        <f>CL86*BH96</f>
        <v>0</v>
      </c>
      <c r="L95" s="28">
        <f>CM86*BI96</f>
        <v>0</v>
      </c>
      <c r="CO95" s="3">
        <v>1</v>
      </c>
      <c r="CP95" s="3">
        <v>1</v>
      </c>
    </row>
    <row r="96" spans="1:178" ht="16.5" customHeight="1" x14ac:dyDescent="0.25">
      <c r="A96" s="24">
        <v>0</v>
      </c>
      <c r="B96" s="24">
        <v>0</v>
      </c>
      <c r="C96" s="24">
        <v>0</v>
      </c>
      <c r="D96" s="24">
        <v>0</v>
      </c>
      <c r="E96" s="24">
        <v>0</v>
      </c>
      <c r="F96" s="24">
        <v>0</v>
      </c>
      <c r="H96" s="28">
        <f>CI86*BK96</f>
        <v>0</v>
      </c>
      <c r="I96" s="28">
        <f>CJ86*BF96</f>
        <v>0</v>
      </c>
      <c r="J96" s="28">
        <f>CK86*BG96</f>
        <v>0</v>
      </c>
      <c r="K96" s="28">
        <f>CL86*BH96</f>
        <v>0</v>
      </c>
      <c r="L96" s="28">
        <f>CM86*BI96</f>
        <v>0</v>
      </c>
      <c r="S96" s="60" t="str">
        <f>IF(BK96=1,"P 2","")</f>
        <v/>
      </c>
      <c r="T96" s="5" t="s">
        <v>5</v>
      </c>
      <c r="Y96" s="53"/>
      <c r="Z96" s="54"/>
      <c r="AA96" s="53"/>
      <c r="AB96" s="54"/>
      <c r="AC96" s="53"/>
      <c r="AD96" s="54"/>
      <c r="AE96" s="53"/>
      <c r="AF96" s="54"/>
      <c r="AG96" s="53"/>
      <c r="AH96" s="54"/>
      <c r="AI96" s="53"/>
      <c r="AJ96" s="54"/>
      <c r="AK96" s="53"/>
      <c r="AL96" s="54"/>
      <c r="AM96" s="53"/>
      <c r="AN96" s="54"/>
      <c r="AO96" s="53"/>
      <c r="AP96" s="54"/>
      <c r="AQ96" s="53"/>
      <c r="AR96" s="54"/>
      <c r="AS96" s="3"/>
      <c r="AW96" s="61"/>
      <c r="AX96" s="62"/>
      <c r="AY96" s="63"/>
      <c r="BA96" s="44">
        <f>SUM(Y96:AR96)*BK96</f>
        <v>0</v>
      </c>
      <c r="BB96" s="68"/>
      <c r="BC96" s="45"/>
      <c r="BF96" s="15">
        <f>IF(Y89="X", IF($BK$4&gt;=20,1,0),0)</f>
        <v>0</v>
      </c>
      <c r="BG96" s="15">
        <f>IF(AF89="X", IF($BK$5&gt;=20,1,0),0)</f>
        <v>0</v>
      </c>
      <c r="BH96" s="15">
        <f>IF(AM89="X", IF($BK$6&gt;=20,1,0),0)</f>
        <v>0</v>
      </c>
      <c r="BI96" s="15">
        <f>IF(AT89="X", IF($BK$7&gt;=20,1,0),0)</f>
        <v>0</v>
      </c>
      <c r="BK96" s="15">
        <f>SUM(BF96:BI96)</f>
        <v>0</v>
      </c>
      <c r="BN96" s="59" t="str">
        <f>IF($CI86=0, "", IF($BK96=0, IF(Y96&lt;&gt;0, 999,-1),Y96))</f>
        <v/>
      </c>
      <c r="BO96" s="59"/>
      <c r="BP96" s="59" t="str">
        <f>IF($CI86=0, "", IF($BK96=0, IF(AA96&lt;&gt;0, 999,-1),AA96))</f>
        <v/>
      </c>
      <c r="BQ96" s="59"/>
      <c r="BR96" s="59" t="str">
        <f>IF($CI86=0, "", IF($BK96=0, IF(AC96&lt;&gt;0, 999,-1),AC96))</f>
        <v/>
      </c>
      <c r="BS96" s="59"/>
      <c r="BT96" s="59" t="str">
        <f>IF($CI86=0, "", IF($BK96=0, IF(AE96&lt;&gt;0, 999,-1),AE96))</f>
        <v/>
      </c>
      <c r="BU96" s="59"/>
      <c r="BV96" s="59" t="str">
        <f>IF($CI86=0, "", IF($BK96=0, IF(AG96&lt;&gt;0, 999,-1),AG96))</f>
        <v/>
      </c>
      <c r="BW96" s="59"/>
      <c r="BX96" s="59" t="str">
        <f>IF($CI86=0, "", IF($BK96=0, IF(AI96&lt;&gt;0, 999,-1),AI96))</f>
        <v/>
      </c>
      <c r="BY96" s="59"/>
      <c r="BZ96" s="59" t="str">
        <f>IF($CI86=0, "", IF($BK96=0, IF(AK96&lt;&gt;0, 999,-1),AK96))</f>
        <v/>
      </c>
      <c r="CA96" s="59"/>
      <c r="CB96" s="59" t="str">
        <f>IF($CI86=0, "", IF($BK96=0, IF(AM96&lt;&gt;0, 999,-1),AM96))</f>
        <v/>
      </c>
      <c r="CC96" s="59"/>
      <c r="CD96" s="59" t="str">
        <f>IF($CI86=0, "", IF($BK96=0, IF(AO96&lt;&gt;0, 999,-1),AO96))</f>
        <v/>
      </c>
      <c r="CE96" s="59"/>
      <c r="CF96" s="59" t="str">
        <f>IF($CI86=0, "", IF($BK96=0, IF(AQ96&lt;&gt;0, 999,-1),AQ96))</f>
        <v/>
      </c>
      <c r="CG96" s="59"/>
      <c r="CO96" s="3">
        <v>1</v>
      </c>
      <c r="CP96" s="3">
        <v>1</v>
      </c>
    </row>
    <row r="97" spans="1:178" ht="16.5" customHeight="1" x14ac:dyDescent="0.25">
      <c r="A97" s="24">
        <v>0</v>
      </c>
      <c r="B97" s="24">
        <v>0</v>
      </c>
      <c r="C97" s="24">
        <v>0</v>
      </c>
      <c r="D97" s="24">
        <v>0</v>
      </c>
      <c r="E97" s="24">
        <v>0</v>
      </c>
      <c r="F97" s="24">
        <v>0</v>
      </c>
      <c r="H97" s="28">
        <f>CI86*BK96</f>
        <v>0</v>
      </c>
      <c r="I97" s="28">
        <f>CJ86*BF96</f>
        <v>0</v>
      </c>
      <c r="J97" s="28">
        <f>CK86*BG96</f>
        <v>0</v>
      </c>
      <c r="K97" s="28">
        <f>CL86*BH96</f>
        <v>0</v>
      </c>
      <c r="L97" s="28">
        <f>CM86*BI96</f>
        <v>0</v>
      </c>
      <c r="S97" s="60"/>
      <c r="T97" s="5" t="s">
        <v>6</v>
      </c>
      <c r="Z97" s="27" t="s">
        <v>32</v>
      </c>
      <c r="AA97" s="55">
        <f>IF(AO94&lt;&gt;0, AO94+1*BK96,0)</f>
        <v>0</v>
      </c>
      <c r="AB97" s="56"/>
      <c r="AC97" s="56"/>
      <c r="AD97" s="57"/>
      <c r="AN97" s="27" t="s">
        <v>33</v>
      </c>
      <c r="AO97" s="55">
        <f>IF(AA97*BK96&lt;&gt;0, AA97+10/BK97-1,AA97)</f>
        <v>0</v>
      </c>
      <c r="AP97" s="56"/>
      <c r="AQ97" s="56"/>
      <c r="AR97" s="57"/>
      <c r="AW97" s="58" t="s">
        <v>12</v>
      </c>
      <c r="AX97" s="58"/>
      <c r="AY97" s="58"/>
      <c r="BF97" s="15">
        <f>BF96*$BY$4</f>
        <v>0</v>
      </c>
      <c r="BG97" s="15">
        <f>BG96*$BY$5</f>
        <v>0</v>
      </c>
      <c r="BH97" s="15">
        <f>BH96*$BY$6</f>
        <v>0</v>
      </c>
      <c r="BI97" s="15">
        <f>BI96*$BY$7</f>
        <v>0</v>
      </c>
      <c r="BK97" s="15">
        <f>SUM(BF97:BI97)</f>
        <v>0</v>
      </c>
      <c r="CO97" s="3">
        <v>1</v>
      </c>
      <c r="CP97" s="3">
        <v>1</v>
      </c>
    </row>
    <row r="98" spans="1:178" ht="3" customHeight="1" x14ac:dyDescent="0.25">
      <c r="A98" s="24">
        <v>0</v>
      </c>
      <c r="B98" s="24">
        <v>0</v>
      </c>
      <c r="C98" s="24">
        <v>0</v>
      </c>
      <c r="D98" s="24">
        <v>0</v>
      </c>
      <c r="E98" s="24">
        <v>0</v>
      </c>
      <c r="F98" s="24">
        <v>0</v>
      </c>
      <c r="H98" s="28">
        <f>CI86*BK99</f>
        <v>0</v>
      </c>
      <c r="I98" s="28">
        <f>CJ86*BF99</f>
        <v>0</v>
      </c>
      <c r="J98" s="28">
        <f>CK86*BG99</f>
        <v>0</v>
      </c>
      <c r="K98" s="28">
        <f>CL86*BH99</f>
        <v>0</v>
      </c>
      <c r="L98" s="28">
        <f>CM86*BI99</f>
        <v>0</v>
      </c>
      <c r="CO98" s="3">
        <v>1</v>
      </c>
      <c r="CP98" s="3">
        <v>1</v>
      </c>
    </row>
    <row r="99" spans="1:178" ht="16.5" customHeight="1" x14ac:dyDescent="0.25">
      <c r="A99" s="24">
        <v>0</v>
      </c>
      <c r="B99" s="24">
        <v>0</v>
      </c>
      <c r="C99" s="24">
        <v>0</v>
      </c>
      <c r="D99" s="24">
        <v>0</v>
      </c>
      <c r="E99" s="24">
        <v>0</v>
      </c>
      <c r="F99" s="24">
        <v>0</v>
      </c>
      <c r="H99" s="28">
        <f>CI86*BK99</f>
        <v>0</v>
      </c>
      <c r="I99" s="28">
        <f>CJ86*BF99</f>
        <v>0</v>
      </c>
      <c r="J99" s="28">
        <f>CK86*BG99</f>
        <v>0</v>
      </c>
      <c r="K99" s="28">
        <f>CL86*BH99</f>
        <v>0</v>
      </c>
      <c r="L99" s="28">
        <f>CM86*BI99</f>
        <v>0</v>
      </c>
      <c r="S99" s="60" t="str">
        <f>IF(BK99=1,"P 3","")</f>
        <v/>
      </c>
      <c r="T99" s="5" t="s">
        <v>5</v>
      </c>
      <c r="Y99" s="53"/>
      <c r="Z99" s="54"/>
      <c r="AA99" s="53"/>
      <c r="AB99" s="54"/>
      <c r="AC99" s="53"/>
      <c r="AD99" s="54"/>
      <c r="AE99" s="53"/>
      <c r="AF99" s="54"/>
      <c r="AG99" s="53"/>
      <c r="AH99" s="54"/>
      <c r="AI99" s="53"/>
      <c r="AJ99" s="54"/>
      <c r="AK99" s="53"/>
      <c r="AL99" s="54"/>
      <c r="AM99" s="53"/>
      <c r="AN99" s="54"/>
      <c r="AO99" s="53"/>
      <c r="AP99" s="54"/>
      <c r="AQ99" s="53"/>
      <c r="AR99" s="54"/>
      <c r="AS99" s="3"/>
      <c r="AW99" s="61"/>
      <c r="AX99" s="62"/>
      <c r="AY99" s="63"/>
      <c r="BA99" s="44">
        <f>SUM(Y99:AR99)*BK99</f>
        <v>0</v>
      </c>
      <c r="BB99" s="68"/>
      <c r="BC99" s="45"/>
      <c r="BF99" s="15">
        <f>IF(Y89="X", IF($BK$4&gt;=30,1,0),0)</f>
        <v>0</v>
      </c>
      <c r="BG99" s="15">
        <f>IF(AF89="X", IF($BK$5&gt;=30,1,0),0)</f>
        <v>0</v>
      </c>
      <c r="BH99" s="15">
        <f>IF(AM89="X", IF($BK$6&gt;=30,1,0),0)</f>
        <v>0</v>
      </c>
      <c r="BI99" s="15">
        <f>IF(AT89="X", IF($BK$7&gt;=30,1,0),0)</f>
        <v>0</v>
      </c>
      <c r="BK99" s="15">
        <f>SUM(BF99:BI99)</f>
        <v>0</v>
      </c>
      <c r="BN99" s="59" t="str">
        <f>IF($CI86=0, "", IF($BK99=0, IF(Y99&lt;&gt;0, 999,-1),Y99))</f>
        <v/>
      </c>
      <c r="BO99" s="59"/>
      <c r="BP99" s="59" t="str">
        <f>IF($CI86=0, "", IF($BK99=0, IF(AA99&lt;&gt;0, 999,-1),AA99))</f>
        <v/>
      </c>
      <c r="BQ99" s="59"/>
      <c r="BR99" s="59" t="str">
        <f>IF($CI86=0, "", IF($BK99=0, IF(AC99&lt;&gt;0, 999,-1),AC99))</f>
        <v/>
      </c>
      <c r="BS99" s="59"/>
      <c r="BT99" s="59" t="str">
        <f>IF($CI86=0, "", IF($BK99=0, IF(AE99&lt;&gt;0, 999,-1),AE99))</f>
        <v/>
      </c>
      <c r="BU99" s="59"/>
      <c r="BV99" s="59" t="str">
        <f>IF($CI86=0, "", IF($BK99=0, IF(AG99&lt;&gt;0, 999,-1),AG99))</f>
        <v/>
      </c>
      <c r="BW99" s="59"/>
      <c r="BX99" s="59" t="str">
        <f>IF($CI86=0, "", IF($BK99=0, IF(AI99&lt;&gt;0, 999,-1),AI99))</f>
        <v/>
      </c>
      <c r="BY99" s="59"/>
      <c r="BZ99" s="59" t="str">
        <f>IF($CI86=0, "", IF($BK99=0, IF(AK99&lt;&gt;0, 999,-1),AK99))</f>
        <v/>
      </c>
      <c r="CA99" s="59"/>
      <c r="CB99" s="59" t="str">
        <f>IF($CI86=0, "", IF($BK99=0, IF(AM99&lt;&gt;0, 999,-1),AM99))</f>
        <v/>
      </c>
      <c r="CC99" s="59"/>
      <c r="CD99" s="59" t="str">
        <f>IF($CI86=0, "", IF($BK99=0, IF(AO99&lt;&gt;0, 999,-1),AO99))</f>
        <v/>
      </c>
      <c r="CE99" s="59"/>
      <c r="CF99" s="59" t="str">
        <f>IF($CI86=0, "", IF($BK99=0, IF(AQ99&lt;&gt;0, 999,-1),AQ99))</f>
        <v/>
      </c>
      <c r="CG99" s="59"/>
      <c r="CH99" s="3"/>
      <c r="CO99" s="3">
        <v>1</v>
      </c>
      <c r="CP99" s="3">
        <v>1</v>
      </c>
    </row>
    <row r="100" spans="1:178" ht="16.5" customHeight="1" x14ac:dyDescent="0.25">
      <c r="A100" s="24">
        <v>0</v>
      </c>
      <c r="B100" s="24">
        <v>0</v>
      </c>
      <c r="C100" s="24">
        <v>0</v>
      </c>
      <c r="D100" s="24">
        <v>0</v>
      </c>
      <c r="E100" s="24">
        <v>0</v>
      </c>
      <c r="F100" s="24">
        <v>0</v>
      </c>
      <c r="H100" s="28">
        <f>CI86*BK99</f>
        <v>0</v>
      </c>
      <c r="I100" s="28">
        <f>CJ86*BF99</f>
        <v>0</v>
      </c>
      <c r="J100" s="28">
        <f>CK86*BG99</f>
        <v>0</v>
      </c>
      <c r="K100" s="28">
        <f>CL86*BH99</f>
        <v>0</v>
      </c>
      <c r="L100" s="28">
        <f>CM86*BI99</f>
        <v>0</v>
      </c>
      <c r="S100" s="60"/>
      <c r="T100" s="5" t="s">
        <v>6</v>
      </c>
      <c r="Z100" s="27" t="s">
        <v>32</v>
      </c>
      <c r="AA100" s="55">
        <f>IF(AO97&lt;&gt;0, AO97+1*BK99,0)</f>
        <v>0</v>
      </c>
      <c r="AB100" s="56"/>
      <c r="AC100" s="56"/>
      <c r="AD100" s="57"/>
      <c r="AN100" s="27" t="s">
        <v>33</v>
      </c>
      <c r="AO100" s="55">
        <f>IF(AA100*BK99&lt;&gt;0, AA100+10/BK100-1,AA100)</f>
        <v>0</v>
      </c>
      <c r="AP100" s="56"/>
      <c r="AQ100" s="56"/>
      <c r="AR100" s="57"/>
      <c r="AW100" s="58" t="s">
        <v>12</v>
      </c>
      <c r="AX100" s="58"/>
      <c r="AY100" s="58"/>
      <c r="BF100" s="15">
        <f>BF99*$BY$4</f>
        <v>0</v>
      </c>
      <c r="BG100" s="15">
        <f>BG99*$BY$5</f>
        <v>0</v>
      </c>
      <c r="BH100" s="15">
        <f>BH99*$BY$6</f>
        <v>0</v>
      </c>
      <c r="BI100" s="15">
        <f>BI99*$BY$7</f>
        <v>0</v>
      </c>
      <c r="BK100" s="15">
        <f>SUM(BF100:BI100)</f>
        <v>0</v>
      </c>
      <c r="CO100" s="3">
        <v>1</v>
      </c>
      <c r="CP100" s="3">
        <v>1</v>
      </c>
    </row>
    <row r="101" spans="1:178" ht="3" customHeight="1" x14ac:dyDescent="0.25">
      <c r="A101" s="24">
        <v>0</v>
      </c>
      <c r="B101" s="24">
        <v>0</v>
      </c>
      <c r="C101" s="24">
        <v>0</v>
      </c>
      <c r="D101" s="24">
        <v>0</v>
      </c>
      <c r="E101" s="24">
        <v>0</v>
      </c>
      <c r="F101" s="24">
        <v>0</v>
      </c>
      <c r="H101" s="28">
        <f>CI86*BK102</f>
        <v>0</v>
      </c>
      <c r="I101" s="28">
        <f>CJ86*BF102</f>
        <v>0</v>
      </c>
      <c r="J101" s="28">
        <f>CK86*BG102</f>
        <v>0</v>
      </c>
      <c r="K101" s="28">
        <f>CL86*BH102</f>
        <v>0</v>
      </c>
      <c r="L101" s="28">
        <f>CM86*BI102</f>
        <v>0</v>
      </c>
      <c r="CO101" s="3">
        <v>1</v>
      </c>
      <c r="CP101" s="3">
        <v>1</v>
      </c>
    </row>
    <row r="102" spans="1:178" ht="16.5" customHeight="1" x14ac:dyDescent="0.25">
      <c r="A102" s="24">
        <v>0</v>
      </c>
      <c r="B102" s="24">
        <v>0</v>
      </c>
      <c r="C102" s="24">
        <v>0</v>
      </c>
      <c r="D102" s="24">
        <v>0</v>
      </c>
      <c r="E102" s="24">
        <v>0</v>
      </c>
      <c r="F102" s="24">
        <v>0</v>
      </c>
      <c r="H102" s="28">
        <f>CI86*BK102</f>
        <v>0</v>
      </c>
      <c r="I102" s="28">
        <f>CJ86*BF102</f>
        <v>0</v>
      </c>
      <c r="J102" s="28">
        <f>CK86*BG102</f>
        <v>0</v>
      </c>
      <c r="K102" s="28">
        <f>CL86*BH102</f>
        <v>0</v>
      </c>
      <c r="L102" s="28">
        <f>CM86*BI102</f>
        <v>0</v>
      </c>
      <c r="S102" s="60" t="str">
        <f>IF(BK102=1,"P 4","")</f>
        <v/>
      </c>
      <c r="T102" s="5" t="s">
        <v>5</v>
      </c>
      <c r="Y102" s="53"/>
      <c r="Z102" s="54"/>
      <c r="AA102" s="53"/>
      <c r="AB102" s="54"/>
      <c r="AC102" s="53"/>
      <c r="AD102" s="54"/>
      <c r="AE102" s="53"/>
      <c r="AF102" s="54"/>
      <c r="AG102" s="53"/>
      <c r="AH102" s="54"/>
      <c r="AI102" s="53"/>
      <c r="AJ102" s="54"/>
      <c r="AK102" s="53"/>
      <c r="AL102" s="54"/>
      <c r="AM102" s="53"/>
      <c r="AN102" s="54"/>
      <c r="AO102" s="53"/>
      <c r="AP102" s="54"/>
      <c r="AQ102" s="53"/>
      <c r="AR102" s="54"/>
      <c r="AS102" s="3"/>
      <c r="AW102" s="61"/>
      <c r="AX102" s="62"/>
      <c r="AY102" s="63"/>
      <c r="BA102" s="44">
        <f>SUM(Y102:AR102)*BK102</f>
        <v>0</v>
      </c>
      <c r="BB102" s="68"/>
      <c r="BC102" s="45"/>
      <c r="BF102" s="15">
        <f>IF(Y89="X", IF($BK$4&gt;=40,1,0),0)</f>
        <v>0</v>
      </c>
      <c r="BG102" s="15">
        <f>IF(AF89="X", IF($BK$5&gt;=40,1,0),0)</f>
        <v>0</v>
      </c>
      <c r="BH102" s="15">
        <f>IF(AM89="X", IF($BK$6&gt;=40,1,0),0)</f>
        <v>0</v>
      </c>
      <c r="BI102" s="15">
        <f>IF(AT89="X", IF($BK$7&gt;=30,1,0),0)</f>
        <v>0</v>
      </c>
      <c r="BK102" s="15">
        <f>SUM(BF102:BI102)</f>
        <v>0</v>
      </c>
      <c r="BN102" s="59" t="str">
        <f>IF($CI86=0, "", IF($BK102=0, IF(Y102&lt;&gt;0, 999,-1),Y102))</f>
        <v/>
      </c>
      <c r="BO102" s="59"/>
      <c r="BP102" s="59" t="str">
        <f>IF($CI86=0, "", IF($BK102=0, IF(AA102&lt;&gt;0, 999,-1),AA102))</f>
        <v/>
      </c>
      <c r="BQ102" s="59"/>
      <c r="BR102" s="59" t="str">
        <f>IF($CI86=0, "", IF($BK102=0, IF(AC102&lt;&gt;0, 999,-1),AC102))</f>
        <v/>
      </c>
      <c r="BS102" s="59"/>
      <c r="BT102" s="59" t="str">
        <f>IF($CI86=0, "", IF($BK102=0, IF(AE102&lt;&gt;0, 999,-1),AE102))</f>
        <v/>
      </c>
      <c r="BU102" s="59"/>
      <c r="BV102" s="59" t="str">
        <f>IF($CI86=0, "", IF($BK102=0, IF(AG102&lt;&gt;0, 999,-1),AG102))</f>
        <v/>
      </c>
      <c r="BW102" s="59"/>
      <c r="BX102" s="59" t="str">
        <f>IF($CI86=0, "", IF($BK102=0, IF(AI102&lt;&gt;0, 999,-1),AI102))</f>
        <v/>
      </c>
      <c r="BY102" s="59"/>
      <c r="BZ102" s="59" t="str">
        <f>IF($CI86=0, "", IF($BK102=0, IF(AK102&lt;&gt;0, 999,-1),AK102))</f>
        <v/>
      </c>
      <c r="CA102" s="59"/>
      <c r="CB102" s="59" t="str">
        <f>IF($CI86=0, "", IF($BK102=0, IF(AM102&lt;&gt;0, 999,-1),AM102))</f>
        <v/>
      </c>
      <c r="CC102" s="59"/>
      <c r="CD102" s="59" t="str">
        <f>IF($CI86=0, "", IF($BK102=0, IF(AO102&lt;&gt;0, 999,-1),AO102))</f>
        <v/>
      </c>
      <c r="CE102" s="59"/>
      <c r="CF102" s="59" t="str">
        <f>IF($CI86=0, "", IF($BK102=0, IF(AQ102&lt;&gt;0, 999,-1),AQ102))</f>
        <v/>
      </c>
      <c r="CG102" s="59"/>
      <c r="CH102" s="3"/>
      <c r="CO102" s="3">
        <v>1</v>
      </c>
      <c r="CP102" s="3">
        <v>1</v>
      </c>
    </row>
    <row r="103" spans="1:178" ht="16.5" customHeight="1" x14ac:dyDescent="0.25">
      <c r="A103" s="24">
        <v>0</v>
      </c>
      <c r="B103" s="24">
        <v>0</v>
      </c>
      <c r="C103" s="24">
        <v>0</v>
      </c>
      <c r="D103" s="24">
        <v>0</v>
      </c>
      <c r="E103" s="24">
        <v>0</v>
      </c>
      <c r="F103" s="24">
        <v>0</v>
      </c>
      <c r="H103" s="28">
        <f>CI86*BK102</f>
        <v>0</v>
      </c>
      <c r="I103" s="28">
        <f>CJ86*BF102</f>
        <v>0</v>
      </c>
      <c r="J103" s="28">
        <f>CK86*BG102</f>
        <v>0</v>
      </c>
      <c r="K103" s="28">
        <f>CL86*BH102</f>
        <v>0</v>
      </c>
      <c r="L103" s="28">
        <f>CM86*BI102</f>
        <v>0</v>
      </c>
      <c r="S103" s="60"/>
      <c r="T103" s="5" t="s">
        <v>6</v>
      </c>
      <c r="Z103" s="27" t="s">
        <v>32</v>
      </c>
      <c r="AA103" s="55">
        <f>IF(AO100&lt;&gt;0, AO100+1*BK102,0)</f>
        <v>0</v>
      </c>
      <c r="AB103" s="56"/>
      <c r="AC103" s="56"/>
      <c r="AD103" s="57"/>
      <c r="AN103" s="27" t="s">
        <v>33</v>
      </c>
      <c r="AO103" s="55">
        <f>IF(AA103*BK102&lt;&gt;0, AA103+10/BK103-1,AA103)</f>
        <v>0</v>
      </c>
      <c r="AP103" s="56"/>
      <c r="AQ103" s="56"/>
      <c r="AR103" s="57"/>
      <c r="AW103" s="58" t="s">
        <v>12</v>
      </c>
      <c r="AX103" s="58"/>
      <c r="AY103" s="58"/>
      <c r="BF103" s="15">
        <f>BF102*$BY$4</f>
        <v>0</v>
      </c>
      <c r="BG103" s="15">
        <f>BG102*$BY$5</f>
        <v>0</v>
      </c>
      <c r="BH103" s="15">
        <f>BH102*$BY$6</f>
        <v>0</v>
      </c>
      <c r="BI103" s="15">
        <f>BI102*$BY$7</f>
        <v>0</v>
      </c>
      <c r="BK103" s="15">
        <f>SUM(BF103:BI103)</f>
        <v>0</v>
      </c>
      <c r="CO103" s="3">
        <v>1</v>
      </c>
      <c r="CP103" s="3">
        <v>1</v>
      </c>
    </row>
    <row r="104" spans="1:178" ht="3" customHeight="1" x14ac:dyDescent="0.25">
      <c r="A104" s="24">
        <v>0</v>
      </c>
      <c r="B104" s="24">
        <v>0</v>
      </c>
      <c r="C104" s="24">
        <v>0</v>
      </c>
      <c r="D104" s="24">
        <v>0</v>
      </c>
      <c r="E104" s="24">
        <v>0</v>
      </c>
      <c r="F104" s="24">
        <v>0</v>
      </c>
      <c r="H104" s="28">
        <f>CI86</f>
        <v>0</v>
      </c>
      <c r="I104" s="28">
        <f>CJ86</f>
        <v>0</v>
      </c>
      <c r="J104" s="28">
        <f>CK86</f>
        <v>0</v>
      </c>
      <c r="K104" s="28">
        <f>CL86</f>
        <v>0</v>
      </c>
      <c r="L104" s="28">
        <f>CM86</f>
        <v>0</v>
      </c>
      <c r="CO104" s="3">
        <v>1</v>
      </c>
      <c r="CP104" s="3">
        <v>1</v>
      </c>
    </row>
    <row r="105" spans="1:178" s="20" customFormat="1" ht="16.5" customHeight="1" x14ac:dyDescent="0.25">
      <c r="A105" s="24">
        <v>0</v>
      </c>
      <c r="B105" s="24">
        <v>0</v>
      </c>
      <c r="C105" s="24">
        <v>0</v>
      </c>
      <c r="D105" s="24">
        <v>0</v>
      </c>
      <c r="E105" s="24">
        <v>0</v>
      </c>
      <c r="F105" s="24">
        <v>0</v>
      </c>
      <c r="G105" s="16"/>
      <c r="H105" s="28">
        <f>CI86</f>
        <v>0</v>
      </c>
      <c r="I105" s="28">
        <f>CJ86</f>
        <v>0</v>
      </c>
      <c r="J105" s="28">
        <f>CK86</f>
        <v>0</v>
      </c>
      <c r="K105" s="28">
        <f>CL86</f>
        <v>0</v>
      </c>
      <c r="L105" s="28">
        <f>CM86</f>
        <v>0</v>
      </c>
      <c r="T105" s="20" t="s">
        <v>7</v>
      </c>
      <c r="Y105" s="35">
        <f>COUNTIF(CU105:FV105,AA105)</f>
        <v>0</v>
      </c>
      <c r="Z105" s="36" t="s">
        <v>79</v>
      </c>
      <c r="AA105" s="37">
        <f>$BO$12</f>
        <v>10</v>
      </c>
      <c r="AB105" s="35">
        <f>IF(AD105&gt;0,COUNTIF(CU105:FV105,AD105),0)</f>
        <v>0</v>
      </c>
      <c r="AC105" s="36" t="s">
        <v>79</v>
      </c>
      <c r="AD105" s="37">
        <f>AA105-1</f>
        <v>9</v>
      </c>
      <c r="AE105" s="35">
        <f>IF(AG105&gt;0,COUNTIF(CU105:FV105,AG105),0)</f>
        <v>0</v>
      </c>
      <c r="AF105" s="36" t="s">
        <v>79</v>
      </c>
      <c r="AG105" s="37">
        <f>AD105-1</f>
        <v>8</v>
      </c>
      <c r="AH105" s="35">
        <f>IF(AJ105&gt;0,COUNTIF(CU105:FV105,AJ105),0)</f>
        <v>0</v>
      </c>
      <c r="AI105" s="36" t="s">
        <v>79</v>
      </c>
      <c r="AJ105" s="37">
        <f>AG105-1</f>
        <v>7</v>
      </c>
      <c r="AK105" s="35">
        <f>IF(AM105&gt;0,COUNTIF(CU105:FV105,AM105),0)</f>
        <v>0</v>
      </c>
      <c r="AL105" s="36" t="s">
        <v>79</v>
      </c>
      <c r="AM105" s="37">
        <f>AJ105-1</f>
        <v>6</v>
      </c>
      <c r="AN105" s="35">
        <f>IF(AP105&gt;0,COUNTIF(CU105:FV105,AP105),0)</f>
        <v>0</v>
      </c>
      <c r="AO105" s="36" t="s">
        <v>79</v>
      </c>
      <c r="AP105" s="37">
        <f>AM105-1</f>
        <v>5</v>
      </c>
      <c r="AQ105" s="35">
        <f>IF(AS105&gt;0,COUNTIF(CU105:FV105,AS105),0)</f>
        <v>0</v>
      </c>
      <c r="AR105" s="36" t="s">
        <v>79</v>
      </c>
      <c r="AS105" s="37">
        <f>AP105-1</f>
        <v>4</v>
      </c>
      <c r="AW105" s="46">
        <f>AW93*BK93+AW96*BK96+AW99*BK99+AW102*BK102</f>
        <v>0</v>
      </c>
      <c r="AX105" s="47"/>
      <c r="AY105" s="48"/>
      <c r="BK105" s="29">
        <f>IF(AW105&gt;0,1,0)</f>
        <v>0</v>
      </c>
      <c r="CI105" s="16"/>
      <c r="CJ105" s="16"/>
      <c r="CK105" s="16"/>
      <c r="CL105" s="16"/>
      <c r="CM105" s="16"/>
      <c r="CO105" s="3">
        <v>1</v>
      </c>
      <c r="CP105" s="3">
        <v>1</v>
      </c>
      <c r="CU105" s="44">
        <f>Y93</f>
        <v>0</v>
      </c>
      <c r="CV105" s="45"/>
      <c r="CW105" s="44">
        <f>AA93</f>
        <v>0</v>
      </c>
      <c r="CX105" s="45"/>
      <c r="CY105" s="44">
        <f>AC93</f>
        <v>0</v>
      </c>
      <c r="CZ105" s="45"/>
      <c r="DA105" s="44">
        <f>AE93</f>
        <v>0</v>
      </c>
      <c r="DB105" s="45"/>
      <c r="DC105" s="44">
        <f>AG93</f>
        <v>0</v>
      </c>
      <c r="DD105" s="45"/>
      <c r="DE105" s="44">
        <f>AI93</f>
        <v>0</v>
      </c>
      <c r="DF105" s="45"/>
      <c r="DG105" s="44">
        <f>AK93</f>
        <v>0</v>
      </c>
      <c r="DH105" s="45"/>
      <c r="DI105" s="44">
        <f>AM93</f>
        <v>0</v>
      </c>
      <c r="DJ105" s="45"/>
      <c r="DK105" s="44">
        <f>AO93</f>
        <v>0</v>
      </c>
      <c r="DL105" s="45"/>
      <c r="DM105" s="44">
        <f>AQ93</f>
        <v>0</v>
      </c>
      <c r="DN105" s="45"/>
      <c r="DO105" s="44">
        <f>Y96</f>
        <v>0</v>
      </c>
      <c r="DP105" s="45"/>
      <c r="DQ105" s="44">
        <f>AA96</f>
        <v>0</v>
      </c>
      <c r="DR105" s="45"/>
      <c r="DS105" s="44">
        <f>AC96</f>
        <v>0</v>
      </c>
      <c r="DT105" s="45"/>
      <c r="DU105" s="44">
        <f>AE96</f>
        <v>0</v>
      </c>
      <c r="DV105" s="45"/>
      <c r="DW105" s="44">
        <f>AG96</f>
        <v>0</v>
      </c>
      <c r="DX105" s="45"/>
      <c r="DY105" s="44">
        <f>AI96</f>
        <v>0</v>
      </c>
      <c r="DZ105" s="45"/>
      <c r="EA105" s="44">
        <f>AK96</f>
        <v>0</v>
      </c>
      <c r="EB105" s="45"/>
      <c r="EC105" s="44">
        <f>AM96</f>
        <v>0</v>
      </c>
      <c r="ED105" s="45"/>
      <c r="EE105" s="44">
        <f>AO96</f>
        <v>0</v>
      </c>
      <c r="EF105" s="45"/>
      <c r="EG105" s="44">
        <f>AQ96</f>
        <v>0</v>
      </c>
      <c r="EH105" s="45"/>
      <c r="EI105" s="44">
        <f>Y99</f>
        <v>0</v>
      </c>
      <c r="EJ105" s="45"/>
      <c r="EK105" s="44">
        <f>AA99</f>
        <v>0</v>
      </c>
      <c r="EL105" s="45"/>
      <c r="EM105" s="44">
        <f>AC99</f>
        <v>0</v>
      </c>
      <c r="EN105" s="45"/>
      <c r="EO105" s="44">
        <f>AE99</f>
        <v>0</v>
      </c>
      <c r="EP105" s="45"/>
      <c r="EQ105" s="44">
        <f>AG99</f>
        <v>0</v>
      </c>
      <c r="ER105" s="45"/>
      <c r="ES105" s="44">
        <f>AI99</f>
        <v>0</v>
      </c>
      <c r="ET105" s="45"/>
      <c r="EU105" s="44">
        <f>AK99</f>
        <v>0</v>
      </c>
      <c r="EV105" s="45"/>
      <c r="EW105" s="44">
        <f>AM99</f>
        <v>0</v>
      </c>
      <c r="EX105" s="45"/>
      <c r="EY105" s="44">
        <f>AO99</f>
        <v>0</v>
      </c>
      <c r="EZ105" s="45"/>
      <c r="FA105" s="44">
        <f>AQ99</f>
        <v>0</v>
      </c>
      <c r="FB105" s="45"/>
      <c r="FC105" s="44">
        <f>Y102</f>
        <v>0</v>
      </c>
      <c r="FD105" s="45"/>
      <c r="FE105" s="44">
        <f>AA102</f>
        <v>0</v>
      </c>
      <c r="FF105" s="45"/>
      <c r="FG105" s="44">
        <f>AC102</f>
        <v>0</v>
      </c>
      <c r="FH105" s="45"/>
      <c r="FI105" s="44">
        <f>AE102</f>
        <v>0</v>
      </c>
      <c r="FJ105" s="45"/>
      <c r="FK105" s="44">
        <f>AG102</f>
        <v>0</v>
      </c>
      <c r="FL105" s="45"/>
      <c r="FM105" s="44">
        <f>AI102</f>
        <v>0</v>
      </c>
      <c r="FN105" s="45"/>
      <c r="FO105" s="44">
        <f>AK102</f>
        <v>0</v>
      </c>
      <c r="FP105" s="45"/>
      <c r="FQ105" s="44">
        <f>AM102</f>
        <v>0</v>
      </c>
      <c r="FR105" s="45"/>
      <c r="FS105" s="44">
        <f>AO102</f>
        <v>0</v>
      </c>
      <c r="FT105" s="45"/>
      <c r="FU105" s="44">
        <f>AQ102</f>
        <v>0</v>
      </c>
      <c r="FV105" s="45"/>
    </row>
    <row r="106" spans="1:178" ht="3" customHeight="1" x14ac:dyDescent="0.25">
      <c r="A106" s="24">
        <v>1</v>
      </c>
      <c r="B106" s="28">
        <f>CI86</f>
        <v>0</v>
      </c>
      <c r="C106" s="28">
        <f>CJ86</f>
        <v>0</v>
      </c>
      <c r="D106" s="28">
        <f>CK86</f>
        <v>0</v>
      </c>
      <c r="E106" s="28">
        <f>CL86</f>
        <v>0</v>
      </c>
      <c r="F106" s="28">
        <f>CM86</f>
        <v>0</v>
      </c>
      <c r="H106" s="28">
        <f>CI86</f>
        <v>0</v>
      </c>
      <c r="I106" s="28">
        <f>CJ86</f>
        <v>0</v>
      </c>
      <c r="J106" s="28">
        <f>CK86</f>
        <v>0</v>
      </c>
      <c r="K106" s="28">
        <f>CL86</f>
        <v>0</v>
      </c>
      <c r="L106" s="28">
        <f>CM86</f>
        <v>0</v>
      </c>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CO106" s="3">
        <v>1</v>
      </c>
      <c r="CP106" s="3">
        <v>1</v>
      </c>
    </row>
    <row r="107" spans="1:178" ht="3" customHeight="1" x14ac:dyDescent="0.25">
      <c r="A107" s="24">
        <v>1</v>
      </c>
      <c r="B107" s="28">
        <f>CI108</f>
        <v>0</v>
      </c>
      <c r="C107" s="28">
        <f>CJ108</f>
        <v>0</v>
      </c>
      <c r="D107" s="28">
        <f>CK108</f>
        <v>0</v>
      </c>
      <c r="E107" s="28">
        <f>CL108</f>
        <v>0</v>
      </c>
      <c r="F107" s="28">
        <f>CM108</f>
        <v>0</v>
      </c>
      <c r="H107" s="28">
        <f>CI108</f>
        <v>0</v>
      </c>
      <c r="I107" s="28">
        <f>CJ108</f>
        <v>0</v>
      </c>
      <c r="J107" s="28">
        <f>CK108</f>
        <v>0</v>
      </c>
      <c r="K107" s="28">
        <f>CL108</f>
        <v>0</v>
      </c>
      <c r="L107" s="28">
        <f>CM108</f>
        <v>0</v>
      </c>
      <c r="CO107" s="3">
        <v>1</v>
      </c>
      <c r="CP107" s="3">
        <v>1</v>
      </c>
    </row>
    <row r="108" spans="1:178" ht="16.5" customHeight="1" x14ac:dyDescent="0.25">
      <c r="A108" s="24">
        <v>1</v>
      </c>
      <c r="B108" s="28">
        <f>CI108</f>
        <v>0</v>
      </c>
      <c r="C108" s="28">
        <f>CJ108</f>
        <v>0</v>
      </c>
      <c r="D108" s="28">
        <f>CK108</f>
        <v>0</v>
      </c>
      <c r="E108" s="28">
        <f>CL108</f>
        <v>0</v>
      </c>
      <c r="F108" s="28">
        <f>CM108</f>
        <v>0</v>
      </c>
      <c r="H108" s="28">
        <f>CI108</f>
        <v>0</v>
      </c>
      <c r="I108" s="28">
        <f>CJ108</f>
        <v>0</v>
      </c>
      <c r="J108" s="28">
        <f>CK108</f>
        <v>0</v>
      </c>
      <c r="K108" s="28">
        <f>CL108</f>
        <v>0</v>
      </c>
      <c r="L108" s="28">
        <f>CM108</f>
        <v>0</v>
      </c>
      <c r="N108" s="20" t="s">
        <v>30</v>
      </c>
      <c r="Q108" s="16">
        <f>Q86+1</f>
        <v>5</v>
      </c>
      <c r="R108" s="16"/>
      <c r="S108" s="5" t="s">
        <v>2</v>
      </c>
      <c r="Y108" s="49"/>
      <c r="Z108" s="50"/>
      <c r="AA108" s="50"/>
      <c r="AB108" s="50"/>
      <c r="AC108" s="50"/>
      <c r="AD108" s="50"/>
      <c r="AE108" s="50"/>
      <c r="AF108" s="50"/>
      <c r="AG108" s="50"/>
      <c r="AH108" s="50"/>
      <c r="AI108" s="50"/>
      <c r="AJ108" s="50"/>
      <c r="AK108" s="50"/>
      <c r="AL108" s="50"/>
      <c r="AM108" s="50"/>
      <c r="AN108" s="50"/>
      <c r="AO108" s="50"/>
      <c r="AP108" s="51"/>
      <c r="AS108" s="5" t="s">
        <v>23</v>
      </c>
      <c r="AV108" s="52"/>
      <c r="AW108" s="52"/>
      <c r="AX108" s="52"/>
      <c r="AY108" s="52"/>
      <c r="BA108" s="73">
        <f>IF(AW127&gt;0, IF(LEN(Y108)&gt;3,Y108,"Name fehlt"),Y108)</f>
        <v>0</v>
      </c>
      <c r="BB108" s="73"/>
      <c r="BC108" s="73"/>
      <c r="BD108" s="73"/>
      <c r="BE108" s="73"/>
      <c r="BI108" s="64">
        <f>IF(LEN(Y108)&gt;3, DATE((AW$1-BN109),12,31),0)</f>
        <v>0</v>
      </c>
      <c r="BJ108" s="64"/>
      <c r="BK108" s="64"/>
      <c r="BL108" s="64"/>
      <c r="BN108" s="25"/>
      <c r="BO108" s="25"/>
      <c r="BP108" s="25"/>
      <c r="BQ108" s="64">
        <f>IF(LEN(Y108)&gt;3, DATE((AW$1-BV109),1,1),0)</f>
        <v>0</v>
      </c>
      <c r="BR108" s="64"/>
      <c r="BS108" s="64"/>
      <c r="BT108" s="64"/>
      <c r="CI108" s="3">
        <f>IF(LEN(Y108)&gt;3,1,0)</f>
        <v>0</v>
      </c>
      <c r="CJ108" s="3">
        <f>IF(Y111="X",CI108,0)</f>
        <v>0</v>
      </c>
      <c r="CK108" s="3">
        <f>IF(AF111="X",CI108,0)</f>
        <v>0</v>
      </c>
      <c r="CL108" s="3">
        <f>IF(AM111="X",CI108,0)</f>
        <v>0</v>
      </c>
      <c r="CM108" s="3">
        <f>IF(AT111="X",CI108,0)</f>
        <v>0</v>
      </c>
      <c r="CO108" s="3">
        <v>1</v>
      </c>
      <c r="CP108" s="3">
        <v>1</v>
      </c>
    </row>
    <row r="109" spans="1:178" ht="16.5" customHeight="1" x14ac:dyDescent="0.25">
      <c r="A109" s="24">
        <v>1</v>
      </c>
      <c r="B109" s="28">
        <f>CI108</f>
        <v>0</v>
      </c>
      <c r="C109" s="28">
        <f>CJ108</f>
        <v>0</v>
      </c>
      <c r="D109" s="28">
        <f>CK108</f>
        <v>0</v>
      </c>
      <c r="E109" s="28">
        <f>CL108</f>
        <v>0</v>
      </c>
      <c r="F109" s="28">
        <f>CM108</f>
        <v>0</v>
      </c>
      <c r="H109" s="28">
        <f>CI108</f>
        <v>0</v>
      </c>
      <c r="I109" s="28">
        <f>CJ108</f>
        <v>0</v>
      </c>
      <c r="J109" s="28">
        <f>CK108</f>
        <v>0</v>
      </c>
      <c r="K109" s="28">
        <f>CL108</f>
        <v>0</v>
      </c>
      <c r="L109" s="28">
        <f>CM108</f>
        <v>0</v>
      </c>
      <c r="S109" s="5" t="s">
        <v>3</v>
      </c>
      <c r="Y109" s="49"/>
      <c r="Z109" s="50"/>
      <c r="AA109" s="50"/>
      <c r="AB109" s="50"/>
      <c r="AC109" s="50"/>
      <c r="AD109" s="50"/>
      <c r="AE109" s="50"/>
      <c r="AF109" s="50"/>
      <c r="AG109" s="50"/>
      <c r="AH109" s="50"/>
      <c r="AI109" s="50"/>
      <c r="AJ109" s="50"/>
      <c r="AK109" s="50"/>
      <c r="AL109" s="50"/>
      <c r="AM109" s="50"/>
      <c r="AN109" s="50"/>
      <c r="AO109" s="50"/>
      <c r="AP109" s="51"/>
      <c r="AS109" s="5" t="s">
        <v>11</v>
      </c>
      <c r="AW109" s="44" t="str">
        <f>IF(YEAR(AV108)&gt;1900,$AW$1-YEAR(AV108),"")</f>
        <v/>
      </c>
      <c r="AX109" s="68"/>
      <c r="AY109" s="45"/>
      <c r="BA109" s="73">
        <f>IF(LEN(Y108)&gt;3, IF(LEN(Y109)&gt;3, Y109, "Ort fehlt"),Y109)</f>
        <v>0</v>
      </c>
      <c r="BB109" s="73"/>
      <c r="BC109" s="73"/>
      <c r="BD109" s="73"/>
      <c r="BE109" s="73"/>
      <c r="BI109" s="15">
        <f>IF(Y111="X", $BG$4,0)</f>
        <v>0</v>
      </c>
      <c r="BJ109" s="15">
        <f>IF(AF111="X", $BG$5,0)</f>
        <v>0</v>
      </c>
      <c r="BK109" s="15">
        <f>IF(AM111="X", $BG$6,0)</f>
        <v>0</v>
      </c>
      <c r="BL109" s="15">
        <f>IF(AT111="X", $BG$7,0)</f>
        <v>0</v>
      </c>
      <c r="BN109" s="15" t="str">
        <f>IF(LEN(Y108)&gt;3, SUM(BI109:BL109),"")</f>
        <v/>
      </c>
      <c r="BQ109" s="15">
        <f>IF(Y111="X", $BI$4,0)</f>
        <v>0</v>
      </c>
      <c r="BR109" s="15">
        <f>IF(AF111="X", $BI$5,0)</f>
        <v>0</v>
      </c>
      <c r="BS109" s="15">
        <f>IF(AM111="X", $BI$6,0)</f>
        <v>0</v>
      </c>
      <c r="BT109" s="15">
        <f>IF(AT111="X", $BI$7,0)</f>
        <v>0</v>
      </c>
      <c r="BV109" s="15" t="str">
        <f>IF(LEN(Y108)&gt;3, SUM(BQ109:BT109),"")</f>
        <v/>
      </c>
      <c r="CO109" s="3">
        <v>1</v>
      </c>
      <c r="CP109" s="3">
        <v>1</v>
      </c>
    </row>
    <row r="110" spans="1:178" ht="3" customHeight="1" x14ac:dyDescent="0.25">
      <c r="A110" s="24">
        <v>1</v>
      </c>
      <c r="B110" s="28">
        <f>CI108</f>
        <v>0</v>
      </c>
      <c r="C110" s="28">
        <f>CJ108</f>
        <v>0</v>
      </c>
      <c r="D110" s="28">
        <f>CK108</f>
        <v>0</v>
      </c>
      <c r="E110" s="28">
        <f>CL108</f>
        <v>0</v>
      </c>
      <c r="F110" s="28">
        <f>CM108</f>
        <v>0</v>
      </c>
      <c r="H110" s="28">
        <f>CI108</f>
        <v>0</v>
      </c>
      <c r="I110" s="28">
        <f>CJ108</f>
        <v>0</v>
      </c>
      <c r="J110" s="28">
        <f>CK108</f>
        <v>0</v>
      </c>
      <c r="K110" s="28">
        <f>CL108</f>
        <v>0</v>
      </c>
      <c r="L110" s="28">
        <f>CM108</f>
        <v>0</v>
      </c>
      <c r="CO110" s="3">
        <v>1</v>
      </c>
      <c r="CP110" s="3">
        <v>1</v>
      </c>
    </row>
    <row r="111" spans="1:178" ht="16.5" customHeight="1" x14ac:dyDescent="0.25">
      <c r="A111" s="24">
        <v>1</v>
      </c>
      <c r="B111" s="28">
        <f>CI108</f>
        <v>0</v>
      </c>
      <c r="C111" s="28">
        <f>CJ108</f>
        <v>0</v>
      </c>
      <c r="D111" s="28">
        <f>CK108</f>
        <v>0</v>
      </c>
      <c r="E111" s="28">
        <f>CL108</f>
        <v>0</v>
      </c>
      <c r="F111" s="28">
        <f>CM108</f>
        <v>0</v>
      </c>
      <c r="H111" s="28">
        <f>CI108</f>
        <v>0</v>
      </c>
      <c r="I111" s="28">
        <f>CJ108</f>
        <v>0</v>
      </c>
      <c r="J111" s="28">
        <f>CK108</f>
        <v>0</v>
      </c>
      <c r="K111" s="28">
        <f>CL108</f>
        <v>0</v>
      </c>
      <c r="L111" s="28">
        <f>CM108</f>
        <v>0</v>
      </c>
      <c r="S111" s="72" t="s">
        <v>8</v>
      </c>
      <c r="T111" s="72"/>
      <c r="U111" s="72"/>
      <c r="V111" s="72"/>
      <c r="W111" s="72"/>
      <c r="Y111" s="1"/>
      <c r="Z111" s="5" t="str">
        <f>$BA$4</f>
        <v>U17-kniend</v>
      </c>
      <c r="AF111" s="1"/>
      <c r="AG111" s="5" t="str">
        <f>$BA$5</f>
        <v>U23-kniend</v>
      </c>
      <c r="AM111" s="1"/>
      <c r="AN111" s="5" t="str">
        <f>$BA$6</f>
        <v>---</v>
      </c>
      <c r="AT111" s="1"/>
      <c r="AU111" s="5" t="str">
        <f>$BA$7</f>
        <v>---</v>
      </c>
      <c r="BA111" s="15" t="str">
        <f>IF(LEN(Y108)&gt;3, IF(AF111="X", "", IF(AM111="X", "", IF(AT111="X","", IF(Y111="X", Y111,9999)))),"")</f>
        <v/>
      </c>
      <c r="BB111" s="3"/>
      <c r="BC111" s="15" t="str">
        <f>IF(LEN(Y108)&gt;3, IF(Y111="X", "", IF(AM111="X", "", IF(AT111="X","", IF(AF111="X", AF111,9999)))),"")</f>
        <v/>
      </c>
      <c r="BD111" s="3"/>
      <c r="BE111" s="15" t="str">
        <f>IF(LEN(Y108)&gt;3, IF(Y111="X", "", IF(AF111="X", "", IF(AT111="X","", IF(AM111="X", AM111,9999)))),"")</f>
        <v/>
      </c>
      <c r="BF111" s="3"/>
      <c r="BG111" s="15" t="str">
        <f>IF(LEN(Y108)&gt;3, IF(Y111="X", "", IF(AF111="X", "", IF(AM111="X", "",IF(AT111="X", AT111,9999)))),"")</f>
        <v/>
      </c>
      <c r="CO111" s="3">
        <v>1</v>
      </c>
      <c r="CP111" s="3">
        <v>1</v>
      </c>
    </row>
    <row r="112" spans="1:178" ht="3" customHeight="1" x14ac:dyDescent="0.25">
      <c r="A112" s="24">
        <v>1</v>
      </c>
      <c r="B112" s="28">
        <f>CI108</f>
        <v>0</v>
      </c>
      <c r="C112" s="28">
        <f>CJ108</f>
        <v>0</v>
      </c>
      <c r="D112" s="28">
        <f>CK108</f>
        <v>0</v>
      </c>
      <c r="E112" s="28">
        <f>CL108</f>
        <v>0</v>
      </c>
      <c r="F112" s="28">
        <f>CM108</f>
        <v>0</v>
      </c>
      <c r="H112" s="28">
        <f>CI108</f>
        <v>0</v>
      </c>
      <c r="I112" s="28">
        <f>CJ108</f>
        <v>0</v>
      </c>
      <c r="J112" s="28">
        <f>CK108</f>
        <v>0</v>
      </c>
      <c r="K112" s="28">
        <f>CL108</f>
        <v>0</v>
      </c>
      <c r="L112" s="28">
        <f>CM108</f>
        <v>0</v>
      </c>
      <c r="CO112" s="3">
        <v>1</v>
      </c>
      <c r="CP112" s="3">
        <v>1</v>
      </c>
    </row>
    <row r="113" spans="1:178" ht="16.5" customHeight="1" x14ac:dyDescent="0.25">
      <c r="A113" s="24">
        <v>1</v>
      </c>
      <c r="B113" s="28">
        <f>CI108</f>
        <v>0</v>
      </c>
      <c r="C113" s="28">
        <f>CJ108</f>
        <v>0</v>
      </c>
      <c r="D113" s="28">
        <f>CK108</f>
        <v>0</v>
      </c>
      <c r="E113" s="28">
        <f>CL108</f>
        <v>0</v>
      </c>
      <c r="F113" s="28">
        <f>CM108</f>
        <v>0</v>
      </c>
      <c r="H113" s="28">
        <f>CI108</f>
        <v>0</v>
      </c>
      <c r="I113" s="28">
        <f>CJ108</f>
        <v>0</v>
      </c>
      <c r="J113" s="28">
        <f>CK108</f>
        <v>0</v>
      </c>
      <c r="K113" s="28">
        <f>CL108</f>
        <v>0</v>
      </c>
      <c r="L113" s="28">
        <f>CM108</f>
        <v>0</v>
      </c>
      <c r="S113" s="5" t="s">
        <v>4</v>
      </c>
      <c r="Y113" s="1"/>
      <c r="Z113" s="5" t="s">
        <v>27</v>
      </c>
      <c r="AZ113" s="26" t="s">
        <v>26</v>
      </c>
      <c r="BA113" s="15" t="str">
        <f>IF(Y111="X", IF(Y113=$BS$4,Y113,IF(Y113=$BT$4,Y113,"XXX")),"")</f>
        <v/>
      </c>
      <c r="BB113" s="15" t="str">
        <f>IF(AF111="X", IF(Y113=$BS$5,Y113,IF(Y113=$BT$5,Y113,"XXX")),"")</f>
        <v/>
      </c>
      <c r="BC113" s="15" t="str">
        <f>IF(AM111="X", IF(Y113=$BS$6,Y113,IF(Y113=$BT$6,Y113,"XXX")),"")</f>
        <v/>
      </c>
      <c r="BD113" s="15" t="str">
        <f>IF(AT111="X", IF(Y113=$BS$7,Y113,IF(Y113=$BT$7,Y113,"XXX")),"")</f>
        <v/>
      </c>
      <c r="BE113" s="18" t="s">
        <v>26</v>
      </c>
      <c r="BF113" s="15" t="str">
        <f>BA113&amp;BB113&amp;BC113&amp;BD113</f>
        <v/>
      </c>
      <c r="BG113" s="26" t="s">
        <v>26</v>
      </c>
      <c r="BK113" s="26" t="s">
        <v>26</v>
      </c>
      <c r="CO113" s="3">
        <v>1</v>
      </c>
      <c r="CP113" s="3">
        <v>1</v>
      </c>
    </row>
    <row r="114" spans="1:178" ht="3" customHeight="1" x14ac:dyDescent="0.25">
      <c r="A114" s="24">
        <v>0</v>
      </c>
      <c r="B114" s="24">
        <v>0</v>
      </c>
      <c r="C114" s="24">
        <v>0</v>
      </c>
      <c r="D114" s="24">
        <v>0</v>
      </c>
      <c r="E114" s="24">
        <v>0</v>
      </c>
      <c r="F114" s="24">
        <v>0</v>
      </c>
      <c r="H114" s="28">
        <f>CI108*BK115</f>
        <v>0</v>
      </c>
      <c r="I114" s="28">
        <f>CJ108*BF115</f>
        <v>0</v>
      </c>
      <c r="J114" s="28">
        <f>CK108*BG115</f>
        <v>0</v>
      </c>
      <c r="K114" s="28">
        <f>CL108*BH115</f>
        <v>0</v>
      </c>
      <c r="L114" s="28">
        <f>CM108*BI115</f>
        <v>0</v>
      </c>
      <c r="CO114" s="3">
        <v>1</v>
      </c>
      <c r="CP114" s="3">
        <v>1</v>
      </c>
    </row>
    <row r="115" spans="1:178" ht="16.5" customHeight="1" x14ac:dyDescent="0.25">
      <c r="A115" s="24">
        <v>0</v>
      </c>
      <c r="B115" s="24">
        <v>0</v>
      </c>
      <c r="C115" s="24">
        <v>0</v>
      </c>
      <c r="D115" s="24">
        <v>0</v>
      </c>
      <c r="E115" s="24">
        <v>0</v>
      </c>
      <c r="F115" s="24">
        <v>0</v>
      </c>
      <c r="H115" s="28">
        <f>CI108*BK115</f>
        <v>0</v>
      </c>
      <c r="I115" s="28">
        <f>CJ108*BF115</f>
        <v>0</v>
      </c>
      <c r="J115" s="28">
        <f>CK108*BG115</f>
        <v>0</v>
      </c>
      <c r="K115" s="28">
        <f>CL108*BH115</f>
        <v>0</v>
      </c>
      <c r="L115" s="28">
        <f>CM108*BI115</f>
        <v>0</v>
      </c>
      <c r="S115" s="60" t="str">
        <f>IF(BK115=1,"P 1","")</f>
        <v/>
      </c>
      <c r="T115" s="5" t="s">
        <v>5</v>
      </c>
      <c r="Y115" s="53"/>
      <c r="Z115" s="54"/>
      <c r="AA115" s="53"/>
      <c r="AB115" s="54"/>
      <c r="AC115" s="53"/>
      <c r="AD115" s="54"/>
      <c r="AE115" s="53"/>
      <c r="AF115" s="54"/>
      <c r="AG115" s="53"/>
      <c r="AH115" s="54"/>
      <c r="AI115" s="53"/>
      <c r="AJ115" s="54"/>
      <c r="AK115" s="53"/>
      <c r="AL115" s="54"/>
      <c r="AM115" s="53"/>
      <c r="AN115" s="54"/>
      <c r="AO115" s="53"/>
      <c r="AP115" s="54"/>
      <c r="AQ115" s="53"/>
      <c r="AR115" s="54"/>
      <c r="AS115" s="3"/>
      <c r="AW115" s="61"/>
      <c r="AX115" s="62"/>
      <c r="AY115" s="63"/>
      <c r="BA115" s="44">
        <f>SUM(Y115:AR115)*BK115</f>
        <v>0</v>
      </c>
      <c r="BB115" s="68"/>
      <c r="BC115" s="45"/>
      <c r="BF115" s="15">
        <f>IF(Y111="X", IF($BK$4&gt;=10,1,0),0)</f>
        <v>0</v>
      </c>
      <c r="BG115" s="15">
        <f>IF(AF111="X", IF($BK$5&gt;=10,1,0),0)</f>
        <v>0</v>
      </c>
      <c r="BH115" s="15">
        <f>IF(AM111="X", IF($BK$6&gt;=10,1,0),0)</f>
        <v>0</v>
      </c>
      <c r="BI115" s="15">
        <f>IF(AT111="X", IF($BK$7&gt;=10,1,0),0)</f>
        <v>0</v>
      </c>
      <c r="BK115" s="15">
        <f>SUM(BF115:BI115)</f>
        <v>0</v>
      </c>
      <c r="BN115" s="59" t="str">
        <f>IF($CI108=0, "", IF($BK115=0, IF(Y115&lt;&gt;0, 999,-1),Y115))</f>
        <v/>
      </c>
      <c r="BO115" s="59"/>
      <c r="BP115" s="59" t="str">
        <f>IF($CI108=0, "", IF($BK115=0, IF(AA115&lt;&gt;0, 999,-1),AA115))</f>
        <v/>
      </c>
      <c r="BQ115" s="59"/>
      <c r="BR115" s="59" t="str">
        <f>IF($CI108=0, "", IF($BK115=0, IF(AC115&lt;&gt;0, 999,-1),AC115))</f>
        <v/>
      </c>
      <c r="BS115" s="59"/>
      <c r="BT115" s="59" t="str">
        <f>IF($CI108=0, "", IF($BK115=0, IF(AE115&lt;&gt;0, 999,-1),AE115))</f>
        <v/>
      </c>
      <c r="BU115" s="59"/>
      <c r="BV115" s="59" t="str">
        <f>IF($CI108=0, "", IF($BK115=0, IF(AG115&lt;&gt;0, 999,-1),AG115))</f>
        <v/>
      </c>
      <c r="BW115" s="59"/>
      <c r="BX115" s="59" t="str">
        <f>IF($CI108=0, "", IF($BK115=0, IF(AI115&lt;&gt;0, 999,-1),AI115))</f>
        <v/>
      </c>
      <c r="BY115" s="59"/>
      <c r="BZ115" s="59" t="str">
        <f>IF($CI108=0, "", IF($BK115=0, IF(AK115&lt;&gt;0, 999,-1),AK115))</f>
        <v/>
      </c>
      <c r="CA115" s="59"/>
      <c r="CB115" s="59" t="str">
        <f>IF($CI108=0, "", IF($BK115=0, IF(AM115&lt;&gt;0, 999,-1),AM115))</f>
        <v/>
      </c>
      <c r="CC115" s="59"/>
      <c r="CD115" s="59" t="str">
        <f>IF($CI108=0, "", IF($BK115=0, IF(AO115&lt;&gt;0, 999,-1),AO115))</f>
        <v/>
      </c>
      <c r="CE115" s="59"/>
      <c r="CF115" s="59" t="str">
        <f>IF($CI108=0, "", IF($BK115=0, IF(AQ115&lt;&gt;0, 999,-1),AQ115))</f>
        <v/>
      </c>
      <c r="CG115" s="59"/>
      <c r="CO115" s="3">
        <v>1</v>
      </c>
      <c r="CP115" s="3">
        <v>1</v>
      </c>
    </row>
    <row r="116" spans="1:178" ht="16.5" customHeight="1" x14ac:dyDescent="0.25">
      <c r="A116" s="24">
        <v>0</v>
      </c>
      <c r="B116" s="24">
        <v>0</v>
      </c>
      <c r="C116" s="24">
        <v>0</v>
      </c>
      <c r="D116" s="24">
        <v>0</v>
      </c>
      <c r="E116" s="24">
        <v>0</v>
      </c>
      <c r="F116" s="24">
        <v>0</v>
      </c>
      <c r="H116" s="28">
        <f>CI108*BK115</f>
        <v>0</v>
      </c>
      <c r="I116" s="28">
        <f>CJ108*BF115</f>
        <v>0</v>
      </c>
      <c r="J116" s="28">
        <f>CK108*BG115</f>
        <v>0</v>
      </c>
      <c r="K116" s="28">
        <f>CL108*BH115</f>
        <v>0</v>
      </c>
      <c r="L116" s="28">
        <f>CM108*BI115</f>
        <v>0</v>
      </c>
      <c r="S116" s="60"/>
      <c r="T116" s="5" t="s">
        <v>6</v>
      </c>
      <c r="Z116" s="27" t="s">
        <v>32</v>
      </c>
      <c r="AA116" s="55">
        <f>IF($AV$4&lt;&gt;0, AO103+1*BK115,0)</f>
        <v>0</v>
      </c>
      <c r="AB116" s="56"/>
      <c r="AC116" s="56"/>
      <c r="AD116" s="57"/>
      <c r="AN116" s="27" t="s">
        <v>33</v>
      </c>
      <c r="AO116" s="55">
        <f>IF(AA116*BK115&lt;&gt;0, AA116+10/BK116-1,AA116)</f>
        <v>0</v>
      </c>
      <c r="AP116" s="56"/>
      <c r="AQ116" s="56"/>
      <c r="AR116" s="57"/>
      <c r="AW116" s="58" t="s">
        <v>12</v>
      </c>
      <c r="AX116" s="58"/>
      <c r="AY116" s="58"/>
      <c r="BA116" s="59">
        <f>IF(LEN(Y108)&gt;3, 1,0)</f>
        <v>0</v>
      </c>
      <c r="BB116" s="59"/>
      <c r="BC116" s="59"/>
      <c r="BF116" s="15">
        <f>BF115*$BY$4</f>
        <v>0</v>
      </c>
      <c r="BG116" s="15">
        <f>BG115*$BY$5</f>
        <v>0</v>
      </c>
      <c r="BH116" s="15">
        <f>BH115*$BY$6</f>
        <v>0</v>
      </c>
      <c r="BI116" s="15">
        <f>BI115*$BY$7</f>
        <v>0</v>
      </c>
      <c r="BK116" s="15">
        <f>SUM(BF116:BI116)</f>
        <v>0</v>
      </c>
      <c r="CO116" s="3">
        <v>1</v>
      </c>
      <c r="CP116" s="3">
        <v>1</v>
      </c>
    </row>
    <row r="117" spans="1:178" ht="3" customHeight="1" x14ac:dyDescent="0.25">
      <c r="A117" s="24">
        <v>0</v>
      </c>
      <c r="B117" s="24">
        <v>0</v>
      </c>
      <c r="C117" s="24">
        <v>0</v>
      </c>
      <c r="D117" s="24">
        <v>0</v>
      </c>
      <c r="E117" s="24">
        <v>0</v>
      </c>
      <c r="F117" s="24">
        <v>0</v>
      </c>
      <c r="H117" s="28">
        <f>CI108*BK118</f>
        <v>0</v>
      </c>
      <c r="I117" s="28">
        <f>CJ108*BF118</f>
        <v>0</v>
      </c>
      <c r="J117" s="28">
        <f>CK108*BG118</f>
        <v>0</v>
      </c>
      <c r="K117" s="28">
        <f>CL108*BH118</f>
        <v>0</v>
      </c>
      <c r="L117" s="28">
        <f>CM108*BI118</f>
        <v>0</v>
      </c>
      <c r="CO117" s="3">
        <v>1</v>
      </c>
      <c r="CP117" s="3">
        <v>1</v>
      </c>
    </row>
    <row r="118" spans="1:178" ht="16.5" customHeight="1" x14ac:dyDescent="0.25">
      <c r="A118" s="24">
        <v>0</v>
      </c>
      <c r="B118" s="24">
        <v>0</v>
      </c>
      <c r="C118" s="24">
        <v>0</v>
      </c>
      <c r="D118" s="24">
        <v>0</v>
      </c>
      <c r="E118" s="24">
        <v>0</v>
      </c>
      <c r="F118" s="24">
        <v>0</v>
      </c>
      <c r="H118" s="28">
        <f>CI108*BK118</f>
        <v>0</v>
      </c>
      <c r="I118" s="28">
        <f>CJ108*BF118</f>
        <v>0</v>
      </c>
      <c r="J118" s="28">
        <f>CK108*BG118</f>
        <v>0</v>
      </c>
      <c r="K118" s="28">
        <f>CL108*BH118</f>
        <v>0</v>
      </c>
      <c r="L118" s="28">
        <f>CM108*BI118</f>
        <v>0</v>
      </c>
      <c r="S118" s="60" t="str">
        <f>IF(BK118=1,"P 2","")</f>
        <v/>
      </c>
      <c r="T118" s="5" t="s">
        <v>5</v>
      </c>
      <c r="Y118" s="53"/>
      <c r="Z118" s="54"/>
      <c r="AA118" s="53"/>
      <c r="AB118" s="54"/>
      <c r="AC118" s="53"/>
      <c r="AD118" s="54"/>
      <c r="AE118" s="53"/>
      <c r="AF118" s="54"/>
      <c r="AG118" s="53"/>
      <c r="AH118" s="54"/>
      <c r="AI118" s="53"/>
      <c r="AJ118" s="54"/>
      <c r="AK118" s="53"/>
      <c r="AL118" s="54"/>
      <c r="AM118" s="53"/>
      <c r="AN118" s="54"/>
      <c r="AO118" s="53"/>
      <c r="AP118" s="54"/>
      <c r="AQ118" s="53"/>
      <c r="AR118" s="54"/>
      <c r="AS118" s="3"/>
      <c r="AW118" s="61"/>
      <c r="AX118" s="62"/>
      <c r="AY118" s="63"/>
      <c r="BA118" s="44">
        <f>SUM(Y118:AR118)*BK118</f>
        <v>0</v>
      </c>
      <c r="BB118" s="68"/>
      <c r="BC118" s="45"/>
      <c r="BF118" s="15">
        <f>IF(Y111="X", IF($BK$4&gt;=20,1,0),0)</f>
        <v>0</v>
      </c>
      <c r="BG118" s="15">
        <f>IF(AF111="X", IF($BK$5&gt;=20,1,0),0)</f>
        <v>0</v>
      </c>
      <c r="BH118" s="15">
        <f>IF(AM111="X", IF($BK$6&gt;=20,1,0),0)</f>
        <v>0</v>
      </c>
      <c r="BI118" s="15">
        <f>IF(AT111="X", IF($BK$7&gt;=20,1,0),0)</f>
        <v>0</v>
      </c>
      <c r="BK118" s="15">
        <f>SUM(BF118:BI118)</f>
        <v>0</v>
      </c>
      <c r="BN118" s="59" t="str">
        <f>IF($CI108=0, "", IF($BK118=0, IF(Y118&lt;&gt;0, 999,-1),Y118))</f>
        <v/>
      </c>
      <c r="BO118" s="59"/>
      <c r="BP118" s="59" t="str">
        <f>IF($CI108=0, "", IF($BK118=0, IF(AA118&lt;&gt;0, 999,-1),AA118))</f>
        <v/>
      </c>
      <c r="BQ118" s="59"/>
      <c r="BR118" s="59" t="str">
        <f>IF($CI108=0, "", IF($BK118=0, IF(AC118&lt;&gt;0, 999,-1),AC118))</f>
        <v/>
      </c>
      <c r="BS118" s="59"/>
      <c r="BT118" s="59" t="str">
        <f>IF($CI108=0, "", IF($BK118=0, IF(AE118&lt;&gt;0, 999,-1),AE118))</f>
        <v/>
      </c>
      <c r="BU118" s="59"/>
      <c r="BV118" s="59" t="str">
        <f>IF($CI108=0, "", IF($BK118=0, IF(AG118&lt;&gt;0, 999,-1),AG118))</f>
        <v/>
      </c>
      <c r="BW118" s="59"/>
      <c r="BX118" s="59" t="str">
        <f>IF($CI108=0, "", IF($BK118=0, IF(AI118&lt;&gt;0, 999,-1),AI118))</f>
        <v/>
      </c>
      <c r="BY118" s="59"/>
      <c r="BZ118" s="59" t="str">
        <f>IF($CI108=0, "", IF($BK118=0, IF(AK118&lt;&gt;0, 999,-1),AK118))</f>
        <v/>
      </c>
      <c r="CA118" s="59"/>
      <c r="CB118" s="59" t="str">
        <f>IF($CI108=0, "", IF($BK118=0, IF(AM118&lt;&gt;0, 999,-1),AM118))</f>
        <v/>
      </c>
      <c r="CC118" s="59"/>
      <c r="CD118" s="59" t="str">
        <f>IF($CI108=0, "", IF($BK118=0, IF(AO118&lt;&gt;0, 999,-1),AO118))</f>
        <v/>
      </c>
      <c r="CE118" s="59"/>
      <c r="CF118" s="59" t="str">
        <f>IF($CI108=0, "", IF($BK118=0, IF(AQ118&lt;&gt;0, 999,-1),AQ118))</f>
        <v/>
      </c>
      <c r="CG118" s="59"/>
      <c r="CO118" s="3">
        <v>1</v>
      </c>
      <c r="CP118" s="3">
        <v>1</v>
      </c>
    </row>
    <row r="119" spans="1:178" ht="16.5" customHeight="1" x14ac:dyDescent="0.25">
      <c r="A119" s="24">
        <v>0</v>
      </c>
      <c r="B119" s="24">
        <v>0</v>
      </c>
      <c r="C119" s="24">
        <v>0</v>
      </c>
      <c r="D119" s="24">
        <v>0</v>
      </c>
      <c r="E119" s="24">
        <v>0</v>
      </c>
      <c r="F119" s="24">
        <v>0</v>
      </c>
      <c r="H119" s="28">
        <f>CI108*BK118</f>
        <v>0</v>
      </c>
      <c r="I119" s="28">
        <f>CJ108*BF118</f>
        <v>0</v>
      </c>
      <c r="J119" s="28">
        <f>CK108*BG118</f>
        <v>0</v>
      </c>
      <c r="K119" s="28">
        <f>CL108*BH118</f>
        <v>0</v>
      </c>
      <c r="L119" s="28">
        <f>CM108*BI118</f>
        <v>0</v>
      </c>
      <c r="S119" s="60"/>
      <c r="T119" s="5" t="s">
        <v>6</v>
      </c>
      <c r="Z119" s="27" t="s">
        <v>32</v>
      </c>
      <c r="AA119" s="55">
        <f>IF(AO116&lt;&gt;0, AO116+1*BK118,0)</f>
        <v>0</v>
      </c>
      <c r="AB119" s="56"/>
      <c r="AC119" s="56"/>
      <c r="AD119" s="57"/>
      <c r="AN119" s="27" t="s">
        <v>33</v>
      </c>
      <c r="AO119" s="55">
        <f>IF(AA119*BK118&lt;&gt;0, AA119+10/BK119-1,AA119)</f>
        <v>0</v>
      </c>
      <c r="AP119" s="56"/>
      <c r="AQ119" s="56"/>
      <c r="AR119" s="57"/>
      <c r="AW119" s="58" t="s">
        <v>12</v>
      </c>
      <c r="AX119" s="58"/>
      <c r="AY119" s="58"/>
      <c r="BF119" s="15">
        <f>BF118*$BY$4</f>
        <v>0</v>
      </c>
      <c r="BG119" s="15">
        <f>BG118*$BY$5</f>
        <v>0</v>
      </c>
      <c r="BH119" s="15">
        <f>BH118*$BY$6</f>
        <v>0</v>
      </c>
      <c r="BI119" s="15">
        <f>BI118*$BY$7</f>
        <v>0</v>
      </c>
      <c r="BK119" s="15">
        <f>SUM(BF119:BI119)</f>
        <v>0</v>
      </c>
      <c r="CO119" s="3">
        <v>1</v>
      </c>
      <c r="CP119" s="3">
        <v>1</v>
      </c>
    </row>
    <row r="120" spans="1:178" ht="3" customHeight="1" x14ac:dyDescent="0.25">
      <c r="A120" s="24">
        <v>0</v>
      </c>
      <c r="B120" s="24">
        <v>0</v>
      </c>
      <c r="C120" s="24">
        <v>0</v>
      </c>
      <c r="D120" s="24">
        <v>0</v>
      </c>
      <c r="E120" s="24">
        <v>0</v>
      </c>
      <c r="F120" s="24">
        <v>0</v>
      </c>
      <c r="H120" s="28">
        <f>CI108*BK121</f>
        <v>0</v>
      </c>
      <c r="I120" s="28">
        <f>CJ108*BF121</f>
        <v>0</v>
      </c>
      <c r="J120" s="28">
        <f>CK108*BG121</f>
        <v>0</v>
      </c>
      <c r="K120" s="28">
        <f>CL108*BH121</f>
        <v>0</v>
      </c>
      <c r="L120" s="28">
        <f>CM108*BI121</f>
        <v>0</v>
      </c>
      <c r="CO120" s="3">
        <v>1</v>
      </c>
      <c r="CP120" s="3">
        <v>1</v>
      </c>
    </row>
    <row r="121" spans="1:178" ht="16.5" customHeight="1" x14ac:dyDescent="0.25">
      <c r="A121" s="24">
        <v>0</v>
      </c>
      <c r="B121" s="24">
        <v>0</v>
      </c>
      <c r="C121" s="24">
        <v>0</v>
      </c>
      <c r="D121" s="24">
        <v>0</v>
      </c>
      <c r="E121" s="24">
        <v>0</v>
      </c>
      <c r="F121" s="24">
        <v>0</v>
      </c>
      <c r="H121" s="28">
        <f>CI108*BK121</f>
        <v>0</v>
      </c>
      <c r="I121" s="28">
        <f>CJ108*BF121</f>
        <v>0</v>
      </c>
      <c r="J121" s="28">
        <f>CK108*BG121</f>
        <v>0</v>
      </c>
      <c r="K121" s="28">
        <f>CL108*BH121</f>
        <v>0</v>
      </c>
      <c r="L121" s="28">
        <f>CM108*BI121</f>
        <v>0</v>
      </c>
      <c r="S121" s="60" t="str">
        <f>IF(BK121=1,"P 3","")</f>
        <v/>
      </c>
      <c r="T121" s="5" t="s">
        <v>5</v>
      </c>
      <c r="Y121" s="53"/>
      <c r="Z121" s="54"/>
      <c r="AA121" s="53"/>
      <c r="AB121" s="54"/>
      <c r="AC121" s="53"/>
      <c r="AD121" s="54"/>
      <c r="AE121" s="53"/>
      <c r="AF121" s="54"/>
      <c r="AG121" s="53"/>
      <c r="AH121" s="54"/>
      <c r="AI121" s="53"/>
      <c r="AJ121" s="54"/>
      <c r="AK121" s="53"/>
      <c r="AL121" s="54"/>
      <c r="AM121" s="53"/>
      <c r="AN121" s="54"/>
      <c r="AO121" s="53"/>
      <c r="AP121" s="54"/>
      <c r="AQ121" s="53"/>
      <c r="AR121" s="54"/>
      <c r="AS121" s="3"/>
      <c r="AW121" s="61"/>
      <c r="AX121" s="62"/>
      <c r="AY121" s="63"/>
      <c r="BA121" s="44">
        <f>SUM(Y121:AR121)*BK121</f>
        <v>0</v>
      </c>
      <c r="BB121" s="68"/>
      <c r="BC121" s="45"/>
      <c r="BF121" s="15">
        <f>IF(Y111="X", IF($BK$4&gt;=30,1,0),0)</f>
        <v>0</v>
      </c>
      <c r="BG121" s="15">
        <f>IF(AF111="X", IF($BK$5&gt;=30,1,0),0)</f>
        <v>0</v>
      </c>
      <c r="BH121" s="15">
        <f>IF(AM111="X", IF($BK$6&gt;=30,1,0),0)</f>
        <v>0</v>
      </c>
      <c r="BI121" s="15">
        <f>IF(AT111="X", IF($BK$7&gt;=30,1,0),0)</f>
        <v>0</v>
      </c>
      <c r="BK121" s="15">
        <f>SUM(BF121:BI121)</f>
        <v>0</v>
      </c>
      <c r="BN121" s="59" t="str">
        <f>IF($CI108=0, "", IF($BK121=0, IF(Y121&lt;&gt;0, 999,-1),Y121))</f>
        <v/>
      </c>
      <c r="BO121" s="59"/>
      <c r="BP121" s="59" t="str">
        <f>IF($CI108=0, "", IF($BK121=0, IF(AA121&lt;&gt;0, 999,-1),AA121))</f>
        <v/>
      </c>
      <c r="BQ121" s="59"/>
      <c r="BR121" s="59" t="str">
        <f>IF($CI108=0, "", IF($BK121=0, IF(AC121&lt;&gt;0, 999,-1),AC121))</f>
        <v/>
      </c>
      <c r="BS121" s="59"/>
      <c r="BT121" s="59" t="str">
        <f>IF($CI108=0, "", IF($BK121=0, IF(AE121&lt;&gt;0, 999,-1),AE121))</f>
        <v/>
      </c>
      <c r="BU121" s="59"/>
      <c r="BV121" s="59" t="str">
        <f>IF($CI108=0, "", IF($BK121=0, IF(AG121&lt;&gt;0, 999,-1),AG121))</f>
        <v/>
      </c>
      <c r="BW121" s="59"/>
      <c r="BX121" s="59" t="str">
        <f>IF($CI108=0, "", IF($BK121=0, IF(AI121&lt;&gt;0, 999,-1),AI121))</f>
        <v/>
      </c>
      <c r="BY121" s="59"/>
      <c r="BZ121" s="59" t="str">
        <f>IF($CI108=0, "", IF($BK121=0, IF(AK121&lt;&gt;0, 999,-1),AK121))</f>
        <v/>
      </c>
      <c r="CA121" s="59"/>
      <c r="CB121" s="59" t="str">
        <f>IF($CI108=0, "", IF($BK121=0, IF(AM121&lt;&gt;0, 999,-1),AM121))</f>
        <v/>
      </c>
      <c r="CC121" s="59"/>
      <c r="CD121" s="59" t="str">
        <f>IF($CI108=0, "", IF($BK121=0, IF(AO121&lt;&gt;0, 999,-1),AO121))</f>
        <v/>
      </c>
      <c r="CE121" s="59"/>
      <c r="CF121" s="59" t="str">
        <f>IF($CI108=0, "", IF($BK121=0, IF(AQ121&lt;&gt;0, 999,-1),AQ121))</f>
        <v/>
      </c>
      <c r="CG121" s="59"/>
      <c r="CH121" s="3"/>
      <c r="CO121" s="3">
        <v>1</v>
      </c>
      <c r="CP121" s="3">
        <v>1</v>
      </c>
    </row>
    <row r="122" spans="1:178" ht="16.5" customHeight="1" x14ac:dyDescent="0.25">
      <c r="A122" s="24">
        <v>0</v>
      </c>
      <c r="B122" s="24">
        <v>0</v>
      </c>
      <c r="C122" s="24">
        <v>0</v>
      </c>
      <c r="D122" s="24">
        <v>0</v>
      </c>
      <c r="E122" s="24">
        <v>0</v>
      </c>
      <c r="F122" s="24">
        <v>0</v>
      </c>
      <c r="H122" s="28">
        <f>CI108*BK121</f>
        <v>0</v>
      </c>
      <c r="I122" s="28">
        <f>CJ108*BF121</f>
        <v>0</v>
      </c>
      <c r="J122" s="28">
        <f>CK108*BG121</f>
        <v>0</v>
      </c>
      <c r="K122" s="28">
        <f>CL108*BH121</f>
        <v>0</v>
      </c>
      <c r="L122" s="28">
        <f>CM108*BI121</f>
        <v>0</v>
      </c>
      <c r="S122" s="60"/>
      <c r="T122" s="5" t="s">
        <v>6</v>
      </c>
      <c r="Z122" s="27" t="s">
        <v>32</v>
      </c>
      <c r="AA122" s="55">
        <f>IF(AO119&lt;&gt;0, AO119+1*BK121,0)</f>
        <v>0</v>
      </c>
      <c r="AB122" s="56"/>
      <c r="AC122" s="56"/>
      <c r="AD122" s="57"/>
      <c r="AN122" s="27" t="s">
        <v>33</v>
      </c>
      <c r="AO122" s="55">
        <f>IF(AA122*BK121&lt;&gt;0, AA122+10/BK122-1,AA122)</f>
        <v>0</v>
      </c>
      <c r="AP122" s="56"/>
      <c r="AQ122" s="56"/>
      <c r="AR122" s="57"/>
      <c r="AW122" s="58" t="s">
        <v>12</v>
      </c>
      <c r="AX122" s="58"/>
      <c r="AY122" s="58"/>
      <c r="BF122" s="15">
        <f>BF121*$BY$4</f>
        <v>0</v>
      </c>
      <c r="BG122" s="15">
        <f>BG121*$BY$5</f>
        <v>0</v>
      </c>
      <c r="BH122" s="15">
        <f>BH121*$BY$6</f>
        <v>0</v>
      </c>
      <c r="BI122" s="15">
        <f>BI121*$BY$7</f>
        <v>0</v>
      </c>
      <c r="BK122" s="15">
        <f>SUM(BF122:BI122)</f>
        <v>0</v>
      </c>
      <c r="CO122" s="3">
        <v>1</v>
      </c>
      <c r="CP122" s="3">
        <v>1</v>
      </c>
    </row>
    <row r="123" spans="1:178" ht="3" customHeight="1" x14ac:dyDescent="0.25">
      <c r="A123" s="24">
        <v>0</v>
      </c>
      <c r="B123" s="24">
        <v>0</v>
      </c>
      <c r="C123" s="24">
        <v>0</v>
      </c>
      <c r="D123" s="24">
        <v>0</v>
      </c>
      <c r="E123" s="24">
        <v>0</v>
      </c>
      <c r="F123" s="24">
        <v>0</v>
      </c>
      <c r="H123" s="28">
        <f>CI108*BK124</f>
        <v>0</v>
      </c>
      <c r="I123" s="28">
        <f>CJ108*BF124</f>
        <v>0</v>
      </c>
      <c r="J123" s="28">
        <f>CK108*BG124</f>
        <v>0</v>
      </c>
      <c r="K123" s="28">
        <f>CL108*BH124</f>
        <v>0</v>
      </c>
      <c r="L123" s="28">
        <f>CM108*BI124</f>
        <v>0</v>
      </c>
      <c r="CO123" s="3">
        <v>1</v>
      </c>
      <c r="CP123" s="3">
        <v>1</v>
      </c>
    </row>
    <row r="124" spans="1:178" ht="16.5" customHeight="1" x14ac:dyDescent="0.25">
      <c r="A124" s="24">
        <v>0</v>
      </c>
      <c r="B124" s="24">
        <v>0</v>
      </c>
      <c r="C124" s="24">
        <v>0</v>
      </c>
      <c r="D124" s="24">
        <v>0</v>
      </c>
      <c r="E124" s="24">
        <v>0</v>
      </c>
      <c r="F124" s="24">
        <v>0</v>
      </c>
      <c r="H124" s="28">
        <f>CI108*BK124</f>
        <v>0</v>
      </c>
      <c r="I124" s="28">
        <f>CJ108*BF124</f>
        <v>0</v>
      </c>
      <c r="J124" s="28">
        <f>CK108*BG124</f>
        <v>0</v>
      </c>
      <c r="K124" s="28">
        <f>CL108*BH124</f>
        <v>0</v>
      </c>
      <c r="L124" s="28">
        <f>CM108*BI124</f>
        <v>0</v>
      </c>
      <c r="S124" s="60" t="str">
        <f>IF(BK124=1,"P 4","")</f>
        <v/>
      </c>
      <c r="T124" s="5" t="s">
        <v>5</v>
      </c>
      <c r="Y124" s="53"/>
      <c r="Z124" s="54"/>
      <c r="AA124" s="53"/>
      <c r="AB124" s="54"/>
      <c r="AC124" s="53"/>
      <c r="AD124" s="54"/>
      <c r="AE124" s="53"/>
      <c r="AF124" s="54"/>
      <c r="AG124" s="53"/>
      <c r="AH124" s="54"/>
      <c r="AI124" s="53"/>
      <c r="AJ124" s="54"/>
      <c r="AK124" s="53"/>
      <c r="AL124" s="54"/>
      <c r="AM124" s="53"/>
      <c r="AN124" s="54"/>
      <c r="AO124" s="53"/>
      <c r="AP124" s="54"/>
      <c r="AQ124" s="53"/>
      <c r="AR124" s="54"/>
      <c r="AS124" s="3"/>
      <c r="AW124" s="61"/>
      <c r="AX124" s="62"/>
      <c r="AY124" s="63"/>
      <c r="BA124" s="44">
        <f>SUM(Y124:AR124)*BK124</f>
        <v>0</v>
      </c>
      <c r="BB124" s="68"/>
      <c r="BC124" s="45"/>
      <c r="BF124" s="15">
        <f>IF(Y111="X", IF($BK$4&gt;=40,1,0),0)</f>
        <v>0</v>
      </c>
      <c r="BG124" s="15">
        <f>IF(AF111="X", IF($BK$5&gt;=40,1,0),0)</f>
        <v>0</v>
      </c>
      <c r="BH124" s="15">
        <f>IF(AM111="X", IF($BK$6&gt;=40,1,0),0)</f>
        <v>0</v>
      </c>
      <c r="BI124" s="15">
        <f>IF(AT111="X", IF($BK$7&gt;=30,1,0),0)</f>
        <v>0</v>
      </c>
      <c r="BK124" s="15">
        <f>SUM(BF124:BI124)</f>
        <v>0</v>
      </c>
      <c r="BN124" s="59" t="str">
        <f>IF($CI108=0, "", IF($BK124=0, IF(Y124&lt;&gt;0, 999,-1),Y124))</f>
        <v/>
      </c>
      <c r="BO124" s="59"/>
      <c r="BP124" s="59" t="str">
        <f>IF($CI108=0, "", IF($BK124=0, IF(AA124&lt;&gt;0, 999,-1),AA124))</f>
        <v/>
      </c>
      <c r="BQ124" s="59"/>
      <c r="BR124" s="59" t="str">
        <f>IF($CI108=0, "", IF($BK124=0, IF(AC124&lt;&gt;0, 999,-1),AC124))</f>
        <v/>
      </c>
      <c r="BS124" s="59"/>
      <c r="BT124" s="59" t="str">
        <f>IF($CI108=0, "", IF($BK124=0, IF(AE124&lt;&gt;0, 999,-1),AE124))</f>
        <v/>
      </c>
      <c r="BU124" s="59"/>
      <c r="BV124" s="59" t="str">
        <f>IF($CI108=0, "", IF($BK124=0, IF(AG124&lt;&gt;0, 999,-1),AG124))</f>
        <v/>
      </c>
      <c r="BW124" s="59"/>
      <c r="BX124" s="59" t="str">
        <f>IF($CI108=0, "", IF($BK124=0, IF(AI124&lt;&gt;0, 999,-1),AI124))</f>
        <v/>
      </c>
      <c r="BY124" s="59"/>
      <c r="BZ124" s="59" t="str">
        <f>IF($CI108=0, "", IF($BK124=0, IF(AK124&lt;&gt;0, 999,-1),AK124))</f>
        <v/>
      </c>
      <c r="CA124" s="59"/>
      <c r="CB124" s="59" t="str">
        <f>IF($CI108=0, "", IF($BK124=0, IF(AM124&lt;&gt;0, 999,-1),AM124))</f>
        <v/>
      </c>
      <c r="CC124" s="59"/>
      <c r="CD124" s="59" t="str">
        <f>IF($CI108=0, "", IF($BK124=0, IF(AO124&lt;&gt;0, 999,-1),AO124))</f>
        <v/>
      </c>
      <c r="CE124" s="59"/>
      <c r="CF124" s="59" t="str">
        <f>IF($CI108=0, "", IF($BK124=0, IF(AQ124&lt;&gt;0, 999,-1),AQ124))</f>
        <v/>
      </c>
      <c r="CG124" s="59"/>
      <c r="CH124" s="3"/>
      <c r="CO124" s="3">
        <v>1</v>
      </c>
      <c r="CP124" s="3">
        <v>1</v>
      </c>
    </row>
    <row r="125" spans="1:178" ht="16.5" customHeight="1" x14ac:dyDescent="0.25">
      <c r="A125" s="24">
        <v>0</v>
      </c>
      <c r="B125" s="24">
        <v>0</v>
      </c>
      <c r="C125" s="24">
        <v>0</v>
      </c>
      <c r="D125" s="24">
        <v>0</v>
      </c>
      <c r="E125" s="24">
        <v>0</v>
      </c>
      <c r="F125" s="24">
        <v>0</v>
      </c>
      <c r="H125" s="28">
        <f>CI108*BK124</f>
        <v>0</v>
      </c>
      <c r="I125" s="28">
        <f>CJ108*BF124</f>
        <v>0</v>
      </c>
      <c r="J125" s="28">
        <f>CK108*BG124</f>
        <v>0</v>
      </c>
      <c r="K125" s="28">
        <f>CL108*BH124</f>
        <v>0</v>
      </c>
      <c r="L125" s="28">
        <f>CM108*BI124</f>
        <v>0</v>
      </c>
      <c r="S125" s="60"/>
      <c r="T125" s="5" t="s">
        <v>6</v>
      </c>
      <c r="Z125" s="27" t="s">
        <v>32</v>
      </c>
      <c r="AA125" s="55">
        <f>IF(AO122&lt;&gt;0, AO122+1*BK124,0)</f>
        <v>0</v>
      </c>
      <c r="AB125" s="56"/>
      <c r="AC125" s="56"/>
      <c r="AD125" s="57"/>
      <c r="AN125" s="27" t="s">
        <v>33</v>
      </c>
      <c r="AO125" s="55">
        <f>IF(AA125*BK124&lt;&gt;0, AA125+10/BK125-1,AA125)</f>
        <v>0</v>
      </c>
      <c r="AP125" s="56"/>
      <c r="AQ125" s="56"/>
      <c r="AR125" s="57"/>
      <c r="AW125" s="58" t="s">
        <v>12</v>
      </c>
      <c r="AX125" s="58"/>
      <c r="AY125" s="58"/>
      <c r="BF125" s="15">
        <f>BF124*$BY$4</f>
        <v>0</v>
      </c>
      <c r="BG125" s="15">
        <f>BG124*$BY$5</f>
        <v>0</v>
      </c>
      <c r="BH125" s="15">
        <f>BH124*$BY$6</f>
        <v>0</v>
      </c>
      <c r="BI125" s="15">
        <f>BI124*$BY$7</f>
        <v>0</v>
      </c>
      <c r="BK125" s="15">
        <f>SUM(BF125:BI125)</f>
        <v>0</v>
      </c>
      <c r="CO125" s="3">
        <v>1</v>
      </c>
      <c r="CP125" s="3">
        <v>1</v>
      </c>
    </row>
    <row r="126" spans="1:178" ht="3" customHeight="1" x14ac:dyDescent="0.25">
      <c r="A126" s="24">
        <v>0</v>
      </c>
      <c r="B126" s="24">
        <v>0</v>
      </c>
      <c r="C126" s="24">
        <v>0</v>
      </c>
      <c r="D126" s="24">
        <v>0</v>
      </c>
      <c r="E126" s="24">
        <v>0</v>
      </c>
      <c r="F126" s="24">
        <v>0</v>
      </c>
      <c r="H126" s="28">
        <f>CI108</f>
        <v>0</v>
      </c>
      <c r="I126" s="28">
        <f>CJ108</f>
        <v>0</v>
      </c>
      <c r="J126" s="28">
        <f>CK108</f>
        <v>0</v>
      </c>
      <c r="K126" s="28">
        <f>CL108</f>
        <v>0</v>
      </c>
      <c r="L126" s="28">
        <f>CM108</f>
        <v>0</v>
      </c>
      <c r="CO126" s="3">
        <v>1</v>
      </c>
      <c r="CP126" s="3">
        <v>1</v>
      </c>
    </row>
    <row r="127" spans="1:178" s="20" customFormat="1" ht="16.5" customHeight="1" x14ac:dyDescent="0.25">
      <c r="A127" s="24">
        <v>0</v>
      </c>
      <c r="B127" s="24">
        <v>0</v>
      </c>
      <c r="C127" s="24">
        <v>0</v>
      </c>
      <c r="D127" s="24">
        <v>0</v>
      </c>
      <c r="E127" s="24">
        <v>0</v>
      </c>
      <c r="F127" s="24">
        <v>0</v>
      </c>
      <c r="G127" s="16"/>
      <c r="H127" s="28">
        <f>CI108</f>
        <v>0</v>
      </c>
      <c r="I127" s="28">
        <f>CJ108</f>
        <v>0</v>
      </c>
      <c r="J127" s="28">
        <f>CK108</f>
        <v>0</v>
      </c>
      <c r="K127" s="28">
        <f>CL108</f>
        <v>0</v>
      </c>
      <c r="L127" s="28">
        <f>CM108</f>
        <v>0</v>
      </c>
      <c r="T127" s="20" t="s">
        <v>7</v>
      </c>
      <c r="Y127" s="35">
        <f>COUNTIF(CU127:FV127,AA127)</f>
        <v>0</v>
      </c>
      <c r="Z127" s="36" t="s">
        <v>79</v>
      </c>
      <c r="AA127" s="37">
        <f>$BO$12</f>
        <v>10</v>
      </c>
      <c r="AB127" s="35">
        <f>IF(AD127&gt;0,COUNTIF(CU127:FV127,AD127),0)</f>
        <v>0</v>
      </c>
      <c r="AC127" s="36" t="s">
        <v>79</v>
      </c>
      <c r="AD127" s="37">
        <f>AA127-1</f>
        <v>9</v>
      </c>
      <c r="AE127" s="35">
        <f>IF(AG127&gt;0,COUNTIF(CU127:FV127,AG127),0)</f>
        <v>0</v>
      </c>
      <c r="AF127" s="36" t="s">
        <v>79</v>
      </c>
      <c r="AG127" s="37">
        <f>AD127-1</f>
        <v>8</v>
      </c>
      <c r="AH127" s="35">
        <f>IF(AJ127&gt;0,COUNTIF(CU127:FV127,AJ127),0)</f>
        <v>0</v>
      </c>
      <c r="AI127" s="36" t="s">
        <v>79</v>
      </c>
      <c r="AJ127" s="37">
        <f>AG127-1</f>
        <v>7</v>
      </c>
      <c r="AK127" s="35">
        <f>IF(AM127&gt;0,COUNTIF(CU127:FV127,AM127),0)</f>
        <v>0</v>
      </c>
      <c r="AL127" s="36" t="s">
        <v>79</v>
      </c>
      <c r="AM127" s="37">
        <f>AJ127-1</f>
        <v>6</v>
      </c>
      <c r="AN127" s="35">
        <f>IF(AP127&gt;0,COUNTIF(CU127:FV127,AP127),0)</f>
        <v>0</v>
      </c>
      <c r="AO127" s="36" t="s">
        <v>79</v>
      </c>
      <c r="AP127" s="37">
        <f>AM127-1</f>
        <v>5</v>
      </c>
      <c r="AQ127" s="35">
        <f>IF(AS127&gt;0,COUNTIF(CU127:FV127,AS127),0)</f>
        <v>0</v>
      </c>
      <c r="AR127" s="36" t="s">
        <v>79</v>
      </c>
      <c r="AS127" s="37">
        <f>AP127-1</f>
        <v>4</v>
      </c>
      <c r="AW127" s="46">
        <f>AW115*BK115+AW118*BK118+AW121*BK121+AW124*BK124</f>
        <v>0</v>
      </c>
      <c r="AX127" s="47"/>
      <c r="AY127" s="48"/>
      <c r="BK127" s="29">
        <f>IF(AW127&gt;0,1,0)</f>
        <v>0</v>
      </c>
      <c r="CI127" s="16"/>
      <c r="CJ127" s="16"/>
      <c r="CK127" s="16"/>
      <c r="CL127" s="16"/>
      <c r="CM127" s="16"/>
      <c r="CO127" s="3">
        <v>1</v>
      </c>
      <c r="CP127" s="3">
        <v>1</v>
      </c>
      <c r="CU127" s="44">
        <f>Y115</f>
        <v>0</v>
      </c>
      <c r="CV127" s="45"/>
      <c r="CW127" s="44">
        <f>AA115</f>
        <v>0</v>
      </c>
      <c r="CX127" s="45"/>
      <c r="CY127" s="44">
        <f>AC115</f>
        <v>0</v>
      </c>
      <c r="CZ127" s="45"/>
      <c r="DA127" s="44">
        <f>AE115</f>
        <v>0</v>
      </c>
      <c r="DB127" s="45"/>
      <c r="DC127" s="44">
        <f>AG115</f>
        <v>0</v>
      </c>
      <c r="DD127" s="45"/>
      <c r="DE127" s="44">
        <f>AI115</f>
        <v>0</v>
      </c>
      <c r="DF127" s="45"/>
      <c r="DG127" s="44">
        <f>AK115</f>
        <v>0</v>
      </c>
      <c r="DH127" s="45"/>
      <c r="DI127" s="44">
        <f>AM115</f>
        <v>0</v>
      </c>
      <c r="DJ127" s="45"/>
      <c r="DK127" s="44">
        <f>AO115</f>
        <v>0</v>
      </c>
      <c r="DL127" s="45"/>
      <c r="DM127" s="44">
        <f>AQ115</f>
        <v>0</v>
      </c>
      <c r="DN127" s="45"/>
      <c r="DO127" s="44">
        <f>Y118</f>
        <v>0</v>
      </c>
      <c r="DP127" s="45"/>
      <c r="DQ127" s="44">
        <f>AA118</f>
        <v>0</v>
      </c>
      <c r="DR127" s="45"/>
      <c r="DS127" s="44">
        <f>AC118</f>
        <v>0</v>
      </c>
      <c r="DT127" s="45"/>
      <c r="DU127" s="44">
        <f>AE118</f>
        <v>0</v>
      </c>
      <c r="DV127" s="45"/>
      <c r="DW127" s="44">
        <f>AG118</f>
        <v>0</v>
      </c>
      <c r="DX127" s="45"/>
      <c r="DY127" s="44">
        <f>AI118</f>
        <v>0</v>
      </c>
      <c r="DZ127" s="45"/>
      <c r="EA127" s="44">
        <f>AK118</f>
        <v>0</v>
      </c>
      <c r="EB127" s="45"/>
      <c r="EC127" s="44">
        <f>AM118</f>
        <v>0</v>
      </c>
      <c r="ED127" s="45"/>
      <c r="EE127" s="44">
        <f>AO118</f>
        <v>0</v>
      </c>
      <c r="EF127" s="45"/>
      <c r="EG127" s="44">
        <f>AQ118</f>
        <v>0</v>
      </c>
      <c r="EH127" s="45"/>
      <c r="EI127" s="44">
        <f>Y121</f>
        <v>0</v>
      </c>
      <c r="EJ127" s="45"/>
      <c r="EK127" s="44">
        <f>AA121</f>
        <v>0</v>
      </c>
      <c r="EL127" s="45"/>
      <c r="EM127" s="44">
        <f>AC121</f>
        <v>0</v>
      </c>
      <c r="EN127" s="45"/>
      <c r="EO127" s="44">
        <f>AE121</f>
        <v>0</v>
      </c>
      <c r="EP127" s="45"/>
      <c r="EQ127" s="44">
        <f>AG121</f>
        <v>0</v>
      </c>
      <c r="ER127" s="45"/>
      <c r="ES127" s="44">
        <f>AI121</f>
        <v>0</v>
      </c>
      <c r="ET127" s="45"/>
      <c r="EU127" s="44">
        <f>AK121</f>
        <v>0</v>
      </c>
      <c r="EV127" s="45"/>
      <c r="EW127" s="44">
        <f>AM121</f>
        <v>0</v>
      </c>
      <c r="EX127" s="45"/>
      <c r="EY127" s="44">
        <f>AO121</f>
        <v>0</v>
      </c>
      <c r="EZ127" s="45"/>
      <c r="FA127" s="44">
        <f>AQ121</f>
        <v>0</v>
      </c>
      <c r="FB127" s="45"/>
      <c r="FC127" s="44">
        <f>Y124</f>
        <v>0</v>
      </c>
      <c r="FD127" s="45"/>
      <c r="FE127" s="44">
        <f>AA124</f>
        <v>0</v>
      </c>
      <c r="FF127" s="45"/>
      <c r="FG127" s="44">
        <f>AC124</f>
        <v>0</v>
      </c>
      <c r="FH127" s="45"/>
      <c r="FI127" s="44">
        <f>AE124</f>
        <v>0</v>
      </c>
      <c r="FJ127" s="45"/>
      <c r="FK127" s="44">
        <f>AG124</f>
        <v>0</v>
      </c>
      <c r="FL127" s="45"/>
      <c r="FM127" s="44">
        <f>AI124</f>
        <v>0</v>
      </c>
      <c r="FN127" s="45"/>
      <c r="FO127" s="44">
        <f>AK124</f>
        <v>0</v>
      </c>
      <c r="FP127" s="45"/>
      <c r="FQ127" s="44">
        <f>AM124</f>
        <v>0</v>
      </c>
      <c r="FR127" s="45"/>
      <c r="FS127" s="44">
        <f>AO124</f>
        <v>0</v>
      </c>
      <c r="FT127" s="45"/>
      <c r="FU127" s="44">
        <f>AQ124</f>
        <v>0</v>
      </c>
      <c r="FV127" s="45"/>
    </row>
    <row r="128" spans="1:178" ht="3" customHeight="1" x14ac:dyDescent="0.25">
      <c r="A128" s="24">
        <v>1</v>
      </c>
      <c r="B128" s="28">
        <f>CI108</f>
        <v>0</v>
      </c>
      <c r="C128" s="28">
        <f>CJ108</f>
        <v>0</v>
      </c>
      <c r="D128" s="28">
        <f>CK108</f>
        <v>0</v>
      </c>
      <c r="E128" s="28">
        <f>CL108</f>
        <v>0</v>
      </c>
      <c r="F128" s="28">
        <f>CM108</f>
        <v>0</v>
      </c>
      <c r="H128" s="28">
        <f>CI108</f>
        <v>0</v>
      </c>
      <c r="I128" s="28">
        <f>CJ108</f>
        <v>0</v>
      </c>
      <c r="J128" s="28">
        <f>CK108</f>
        <v>0</v>
      </c>
      <c r="K128" s="28">
        <f>CL108</f>
        <v>0</v>
      </c>
      <c r="L128" s="28">
        <f>CM108</f>
        <v>0</v>
      </c>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CO128" s="3">
        <v>1</v>
      </c>
      <c r="CP128" s="3">
        <v>1</v>
      </c>
    </row>
    <row r="129" spans="1:94" ht="3" customHeight="1" x14ac:dyDescent="0.25">
      <c r="A129" s="24">
        <v>1</v>
      </c>
      <c r="B129" s="28">
        <f>CI130</f>
        <v>0</v>
      </c>
      <c r="C129" s="28">
        <f>CJ130</f>
        <v>0</v>
      </c>
      <c r="D129" s="28">
        <f>CK130</f>
        <v>0</v>
      </c>
      <c r="E129" s="28">
        <f>CL130</f>
        <v>0</v>
      </c>
      <c r="F129" s="28">
        <f>CM130</f>
        <v>0</v>
      </c>
      <c r="H129" s="28">
        <f>CI130</f>
        <v>0</v>
      </c>
      <c r="I129" s="28">
        <f>CJ130</f>
        <v>0</v>
      </c>
      <c r="J129" s="28">
        <f>CK130</f>
        <v>0</v>
      </c>
      <c r="K129" s="28">
        <f>CL130</f>
        <v>0</v>
      </c>
      <c r="L129" s="28">
        <f>CM130</f>
        <v>0</v>
      </c>
      <c r="CO129" s="3">
        <v>1</v>
      </c>
      <c r="CP129" s="3">
        <v>1</v>
      </c>
    </row>
    <row r="130" spans="1:94" ht="16.5" customHeight="1" x14ac:dyDescent="0.25">
      <c r="A130" s="24">
        <v>1</v>
      </c>
      <c r="B130" s="28">
        <f>CI130</f>
        <v>0</v>
      </c>
      <c r="C130" s="28">
        <f>CJ130</f>
        <v>0</v>
      </c>
      <c r="D130" s="28">
        <f>CK130</f>
        <v>0</v>
      </c>
      <c r="E130" s="28">
        <f>CL130</f>
        <v>0</v>
      </c>
      <c r="F130" s="28">
        <f>CM130</f>
        <v>0</v>
      </c>
      <c r="H130" s="28">
        <f>CI130</f>
        <v>0</v>
      </c>
      <c r="I130" s="28">
        <f>CJ130</f>
        <v>0</v>
      </c>
      <c r="J130" s="28">
        <f>CK130</f>
        <v>0</v>
      </c>
      <c r="K130" s="28">
        <f>CL130</f>
        <v>0</v>
      </c>
      <c r="L130" s="28">
        <f>CM130</f>
        <v>0</v>
      </c>
      <c r="N130" s="20" t="s">
        <v>30</v>
      </c>
      <c r="Q130" s="16">
        <f>Q108+1</f>
        <v>6</v>
      </c>
      <c r="R130" s="16"/>
      <c r="S130" s="5" t="s">
        <v>2</v>
      </c>
      <c r="Y130" s="49"/>
      <c r="Z130" s="50"/>
      <c r="AA130" s="50"/>
      <c r="AB130" s="50"/>
      <c r="AC130" s="50"/>
      <c r="AD130" s="50"/>
      <c r="AE130" s="50"/>
      <c r="AF130" s="50"/>
      <c r="AG130" s="50"/>
      <c r="AH130" s="50"/>
      <c r="AI130" s="50"/>
      <c r="AJ130" s="50"/>
      <c r="AK130" s="50"/>
      <c r="AL130" s="50"/>
      <c r="AM130" s="50"/>
      <c r="AN130" s="50"/>
      <c r="AO130" s="50"/>
      <c r="AP130" s="51"/>
      <c r="AS130" s="5" t="s">
        <v>23</v>
      </c>
      <c r="AV130" s="52"/>
      <c r="AW130" s="52"/>
      <c r="AX130" s="52"/>
      <c r="AY130" s="52"/>
      <c r="BA130" s="73">
        <f>IF(AW149&gt;0, IF(LEN(Y130)&gt;3,Y130,"Name fehlt"),Y130)</f>
        <v>0</v>
      </c>
      <c r="BB130" s="73"/>
      <c r="BC130" s="73"/>
      <c r="BD130" s="73"/>
      <c r="BE130" s="73"/>
      <c r="BI130" s="64">
        <f>IF(LEN(Y130)&gt;3, DATE((AW$1-BN131),12,31),0)</f>
        <v>0</v>
      </c>
      <c r="BJ130" s="64"/>
      <c r="BK130" s="64"/>
      <c r="BL130" s="64"/>
      <c r="BN130" s="25"/>
      <c r="BO130" s="25"/>
      <c r="BP130" s="25"/>
      <c r="BQ130" s="64">
        <f>IF(LEN(Y130)&gt;3, DATE((AW$1-BV131),1,1),0)</f>
        <v>0</v>
      </c>
      <c r="BR130" s="64"/>
      <c r="BS130" s="64"/>
      <c r="BT130" s="64"/>
      <c r="CI130" s="3">
        <f>IF(LEN(Y130)&gt;3,1,0)</f>
        <v>0</v>
      </c>
      <c r="CJ130" s="3">
        <f>IF(Y133="X",CI130,0)</f>
        <v>0</v>
      </c>
      <c r="CK130" s="3">
        <f>IF(AF133="X",CI130,0)</f>
        <v>0</v>
      </c>
      <c r="CL130" s="3">
        <f>IF(AM133="X",CI130,0)</f>
        <v>0</v>
      </c>
      <c r="CM130" s="3">
        <f>IF(AT133="X",CI130,0)</f>
        <v>0</v>
      </c>
      <c r="CO130" s="3">
        <v>1</v>
      </c>
      <c r="CP130" s="3">
        <v>1</v>
      </c>
    </row>
    <row r="131" spans="1:94" ht="16.5" customHeight="1" x14ac:dyDescent="0.25">
      <c r="A131" s="24">
        <v>1</v>
      </c>
      <c r="B131" s="28">
        <f>CI130</f>
        <v>0</v>
      </c>
      <c r="C131" s="28">
        <f>CJ130</f>
        <v>0</v>
      </c>
      <c r="D131" s="28">
        <f>CK130</f>
        <v>0</v>
      </c>
      <c r="E131" s="28">
        <f>CL130</f>
        <v>0</v>
      </c>
      <c r="F131" s="28">
        <f>CM130</f>
        <v>0</v>
      </c>
      <c r="H131" s="28">
        <f>CI130</f>
        <v>0</v>
      </c>
      <c r="I131" s="28">
        <f>CJ130</f>
        <v>0</v>
      </c>
      <c r="J131" s="28">
        <f>CK130</f>
        <v>0</v>
      </c>
      <c r="K131" s="28">
        <f>CL130</f>
        <v>0</v>
      </c>
      <c r="L131" s="28">
        <f>CM130</f>
        <v>0</v>
      </c>
      <c r="S131" s="5" t="s">
        <v>3</v>
      </c>
      <c r="Y131" s="49"/>
      <c r="Z131" s="50"/>
      <c r="AA131" s="50"/>
      <c r="AB131" s="50"/>
      <c r="AC131" s="50"/>
      <c r="AD131" s="50"/>
      <c r="AE131" s="50"/>
      <c r="AF131" s="50"/>
      <c r="AG131" s="50"/>
      <c r="AH131" s="50"/>
      <c r="AI131" s="50"/>
      <c r="AJ131" s="50"/>
      <c r="AK131" s="50"/>
      <c r="AL131" s="50"/>
      <c r="AM131" s="50"/>
      <c r="AN131" s="50"/>
      <c r="AO131" s="50"/>
      <c r="AP131" s="51"/>
      <c r="AS131" s="5" t="s">
        <v>11</v>
      </c>
      <c r="AW131" s="44" t="str">
        <f>IF(YEAR(AV130)&gt;1900,$AW$1-YEAR(AV130),"")</f>
        <v/>
      </c>
      <c r="AX131" s="68"/>
      <c r="AY131" s="45"/>
      <c r="BA131" s="73">
        <f>IF(LEN(Y130)&gt;3, IF(LEN(Y131)&gt;3, Y131, "Ort fehlt"),Y131)</f>
        <v>0</v>
      </c>
      <c r="BB131" s="73"/>
      <c r="BC131" s="73"/>
      <c r="BD131" s="73"/>
      <c r="BE131" s="73"/>
      <c r="BI131" s="15">
        <f>IF(Y133="X", $BG$4,0)</f>
        <v>0</v>
      </c>
      <c r="BJ131" s="15">
        <f>IF(AF133="X", $BG$5,0)</f>
        <v>0</v>
      </c>
      <c r="BK131" s="15">
        <f>IF(AM133="X", $BG$6,0)</f>
        <v>0</v>
      </c>
      <c r="BL131" s="15">
        <f>IF(AT133="X", $BG$7,0)</f>
        <v>0</v>
      </c>
      <c r="BN131" s="15" t="str">
        <f>IF(LEN(Y130)&gt;3, SUM(BI131:BL131),"")</f>
        <v/>
      </c>
      <c r="BQ131" s="15">
        <f>IF(Y133="X", $BI$4,0)</f>
        <v>0</v>
      </c>
      <c r="BR131" s="15">
        <f>IF(AF133="X", $BI$5,0)</f>
        <v>0</v>
      </c>
      <c r="BS131" s="15">
        <f>IF(AM133="X", $BI$6,0)</f>
        <v>0</v>
      </c>
      <c r="BT131" s="15">
        <f>IF(AT133="X", $BI$7,0)</f>
        <v>0</v>
      </c>
      <c r="BV131" s="15" t="str">
        <f>IF(LEN(Y130)&gt;3, SUM(BQ131:BT131),"")</f>
        <v/>
      </c>
      <c r="CO131" s="3">
        <v>1</v>
      </c>
      <c r="CP131" s="3">
        <v>1</v>
      </c>
    </row>
    <row r="132" spans="1:94" ht="3" customHeight="1" x14ac:dyDescent="0.25">
      <c r="A132" s="24">
        <v>1</v>
      </c>
      <c r="B132" s="28">
        <f>CI130</f>
        <v>0</v>
      </c>
      <c r="C132" s="28">
        <f>CJ130</f>
        <v>0</v>
      </c>
      <c r="D132" s="28">
        <f>CK130</f>
        <v>0</v>
      </c>
      <c r="E132" s="28">
        <f>CL130</f>
        <v>0</v>
      </c>
      <c r="F132" s="28">
        <f>CM130</f>
        <v>0</v>
      </c>
      <c r="H132" s="28">
        <f>CI130</f>
        <v>0</v>
      </c>
      <c r="I132" s="28">
        <f>CJ130</f>
        <v>0</v>
      </c>
      <c r="J132" s="28">
        <f>CK130</f>
        <v>0</v>
      </c>
      <c r="K132" s="28">
        <f>CL130</f>
        <v>0</v>
      </c>
      <c r="L132" s="28">
        <f>CM130</f>
        <v>0</v>
      </c>
      <c r="CO132" s="3">
        <v>1</v>
      </c>
      <c r="CP132" s="3">
        <v>1</v>
      </c>
    </row>
    <row r="133" spans="1:94" ht="16.5" customHeight="1" x14ac:dyDescent="0.25">
      <c r="A133" s="24">
        <v>1</v>
      </c>
      <c r="B133" s="28">
        <f>CI130</f>
        <v>0</v>
      </c>
      <c r="C133" s="28">
        <f>CJ130</f>
        <v>0</v>
      </c>
      <c r="D133" s="28">
        <f>CK130</f>
        <v>0</v>
      </c>
      <c r="E133" s="28">
        <f>CL130</f>
        <v>0</v>
      </c>
      <c r="F133" s="28">
        <f>CM130</f>
        <v>0</v>
      </c>
      <c r="H133" s="28">
        <f>CI130</f>
        <v>0</v>
      </c>
      <c r="I133" s="28">
        <f>CJ130</f>
        <v>0</v>
      </c>
      <c r="J133" s="28">
        <f>CK130</f>
        <v>0</v>
      </c>
      <c r="K133" s="28">
        <f>CL130</f>
        <v>0</v>
      </c>
      <c r="L133" s="28">
        <f>CM130</f>
        <v>0</v>
      </c>
      <c r="S133" s="72" t="s">
        <v>8</v>
      </c>
      <c r="T133" s="72"/>
      <c r="U133" s="72"/>
      <c r="V133" s="72"/>
      <c r="W133" s="72"/>
      <c r="Y133" s="1"/>
      <c r="Z133" s="5" t="str">
        <f>$BA$4</f>
        <v>U17-kniend</v>
      </c>
      <c r="AF133" s="1"/>
      <c r="AG133" s="5" t="str">
        <f>$BA$5</f>
        <v>U23-kniend</v>
      </c>
      <c r="AM133" s="1"/>
      <c r="AN133" s="5" t="str">
        <f>$BA$6</f>
        <v>---</v>
      </c>
      <c r="AT133" s="1"/>
      <c r="AU133" s="5" t="str">
        <f>$BA$7</f>
        <v>---</v>
      </c>
      <c r="BA133" s="15" t="str">
        <f>IF(LEN(Y130)&gt;3, IF(AF133="X", "", IF(AM133="X", "", IF(AT133="X","", IF(Y133="X", Y133,9999)))),"")</f>
        <v/>
      </c>
      <c r="BB133" s="3"/>
      <c r="BC133" s="15" t="str">
        <f>IF(LEN(Y130)&gt;3, IF(Y133="X", "", IF(AM133="X", "", IF(AT133="X","", IF(AF133="X", AF133,9999)))),"")</f>
        <v/>
      </c>
      <c r="BD133" s="3"/>
      <c r="BE133" s="15" t="str">
        <f>IF(LEN(Y130)&gt;3, IF(Y133="X", "", IF(AF133="X", "", IF(AT133="X","", IF(AM133="X", AM133,9999)))),"")</f>
        <v/>
      </c>
      <c r="BF133" s="3"/>
      <c r="BG133" s="15" t="str">
        <f>IF(LEN(Y130)&gt;3, IF(Y133="X", "", IF(AF133="X", "", IF(AM133="X", "",IF(AT133="X", AT133,9999)))),"")</f>
        <v/>
      </c>
      <c r="CO133" s="3">
        <v>1</v>
      </c>
      <c r="CP133" s="3">
        <v>1</v>
      </c>
    </row>
    <row r="134" spans="1:94" ht="3" customHeight="1" x14ac:dyDescent="0.25">
      <c r="A134" s="24">
        <v>1</v>
      </c>
      <c r="B134" s="28">
        <f>CI130</f>
        <v>0</v>
      </c>
      <c r="C134" s="28">
        <f>CJ130</f>
        <v>0</v>
      </c>
      <c r="D134" s="28">
        <f>CK130</f>
        <v>0</v>
      </c>
      <c r="E134" s="28">
        <f>CL130</f>
        <v>0</v>
      </c>
      <c r="F134" s="28">
        <f>CM130</f>
        <v>0</v>
      </c>
      <c r="H134" s="28">
        <f>CI130</f>
        <v>0</v>
      </c>
      <c r="I134" s="28">
        <f>CJ130</f>
        <v>0</v>
      </c>
      <c r="J134" s="28">
        <f>CK130</f>
        <v>0</v>
      </c>
      <c r="K134" s="28">
        <f>CL130</f>
        <v>0</v>
      </c>
      <c r="L134" s="28">
        <f>CM130</f>
        <v>0</v>
      </c>
      <c r="CO134" s="3">
        <v>1</v>
      </c>
      <c r="CP134" s="3">
        <v>1</v>
      </c>
    </row>
    <row r="135" spans="1:94" ht="16.5" customHeight="1" x14ac:dyDescent="0.25">
      <c r="A135" s="24">
        <v>1</v>
      </c>
      <c r="B135" s="28">
        <f>CI130</f>
        <v>0</v>
      </c>
      <c r="C135" s="28">
        <f>CJ130</f>
        <v>0</v>
      </c>
      <c r="D135" s="28">
        <f>CK130</f>
        <v>0</v>
      </c>
      <c r="E135" s="28">
        <f>CL130</f>
        <v>0</v>
      </c>
      <c r="F135" s="28">
        <f>CM130</f>
        <v>0</v>
      </c>
      <c r="H135" s="28">
        <f>CI130</f>
        <v>0</v>
      </c>
      <c r="I135" s="28">
        <f>CJ130</f>
        <v>0</v>
      </c>
      <c r="J135" s="28">
        <f>CK130</f>
        <v>0</v>
      </c>
      <c r="K135" s="28">
        <f>CL130</f>
        <v>0</v>
      </c>
      <c r="L135" s="28">
        <f>CM130</f>
        <v>0</v>
      </c>
      <c r="S135" s="5" t="s">
        <v>4</v>
      </c>
      <c r="Y135" s="1"/>
      <c r="Z135" s="5" t="s">
        <v>27</v>
      </c>
      <c r="AZ135" s="26" t="s">
        <v>26</v>
      </c>
      <c r="BA135" s="15" t="str">
        <f>IF(Y133="X", IF(Y135=$BS$4,Y135,IF(Y135=$BT$4,Y135,"XXX")),"")</f>
        <v/>
      </c>
      <c r="BB135" s="15" t="str">
        <f>IF(AF133="X", IF(Y135=$BS$5,Y135,IF(Y135=$BT$5,Y135,"XXX")),"")</f>
        <v/>
      </c>
      <c r="BC135" s="15" t="str">
        <f>IF(AM133="X", IF(Y135=$BS$6,Y135,IF(Y135=$BT$6,Y135,"XXX")),"")</f>
        <v/>
      </c>
      <c r="BD135" s="15" t="str">
        <f>IF(AT133="X", IF(Y135=$BS$7,Y135,IF(Y135=$BT$7,Y135,"XXX")),"")</f>
        <v/>
      </c>
      <c r="BE135" s="18" t="s">
        <v>26</v>
      </c>
      <c r="BF135" s="15" t="str">
        <f>BA135&amp;BB135&amp;BC135&amp;BD135</f>
        <v/>
      </c>
      <c r="BG135" s="26" t="s">
        <v>26</v>
      </c>
      <c r="BK135" s="26" t="s">
        <v>26</v>
      </c>
      <c r="CO135" s="3">
        <v>1</v>
      </c>
      <c r="CP135" s="3">
        <v>1</v>
      </c>
    </row>
    <row r="136" spans="1:94" ht="3" customHeight="1" x14ac:dyDescent="0.25">
      <c r="A136" s="24">
        <v>0</v>
      </c>
      <c r="B136" s="24">
        <v>0</v>
      </c>
      <c r="C136" s="24">
        <v>0</v>
      </c>
      <c r="D136" s="24">
        <v>0</v>
      </c>
      <c r="E136" s="24">
        <v>0</v>
      </c>
      <c r="F136" s="24">
        <v>0</v>
      </c>
      <c r="H136" s="28">
        <f>CI130*BK137</f>
        <v>0</v>
      </c>
      <c r="I136" s="28">
        <f>CJ130*BF137</f>
        <v>0</v>
      </c>
      <c r="J136" s="28">
        <f>CK130*BG137</f>
        <v>0</v>
      </c>
      <c r="K136" s="28">
        <f>CL130*BH137</f>
        <v>0</v>
      </c>
      <c r="L136" s="28">
        <f>CM130*BI137</f>
        <v>0</v>
      </c>
      <c r="CO136" s="3">
        <v>1</v>
      </c>
      <c r="CP136" s="3">
        <v>1</v>
      </c>
    </row>
    <row r="137" spans="1:94" ht="16.5" customHeight="1" x14ac:dyDescent="0.25">
      <c r="A137" s="24">
        <v>0</v>
      </c>
      <c r="B137" s="24">
        <v>0</v>
      </c>
      <c r="C137" s="24">
        <v>0</v>
      </c>
      <c r="D137" s="24">
        <v>0</v>
      </c>
      <c r="E137" s="24">
        <v>0</v>
      </c>
      <c r="F137" s="24">
        <v>0</v>
      </c>
      <c r="H137" s="28">
        <f>CI130*BK137</f>
        <v>0</v>
      </c>
      <c r="I137" s="28">
        <f>CJ130*BF137</f>
        <v>0</v>
      </c>
      <c r="J137" s="28">
        <f>CK130*BG137</f>
        <v>0</v>
      </c>
      <c r="K137" s="28">
        <f>CL130*BH137</f>
        <v>0</v>
      </c>
      <c r="L137" s="28">
        <f>CM130*BI137</f>
        <v>0</v>
      </c>
      <c r="S137" s="60" t="str">
        <f>IF(BK137=1,"P 1","")</f>
        <v/>
      </c>
      <c r="T137" s="5" t="s">
        <v>5</v>
      </c>
      <c r="Y137" s="53"/>
      <c r="Z137" s="54"/>
      <c r="AA137" s="53"/>
      <c r="AB137" s="54"/>
      <c r="AC137" s="53"/>
      <c r="AD137" s="54"/>
      <c r="AE137" s="53"/>
      <c r="AF137" s="54"/>
      <c r="AG137" s="53"/>
      <c r="AH137" s="54"/>
      <c r="AI137" s="53"/>
      <c r="AJ137" s="54"/>
      <c r="AK137" s="53"/>
      <c r="AL137" s="54"/>
      <c r="AM137" s="53"/>
      <c r="AN137" s="54"/>
      <c r="AO137" s="53"/>
      <c r="AP137" s="54"/>
      <c r="AQ137" s="53"/>
      <c r="AR137" s="54"/>
      <c r="AS137" s="3"/>
      <c r="AW137" s="61"/>
      <c r="AX137" s="62"/>
      <c r="AY137" s="63"/>
      <c r="BA137" s="44">
        <f>SUM(Y137:AR137)*BK137</f>
        <v>0</v>
      </c>
      <c r="BB137" s="68"/>
      <c r="BC137" s="45"/>
      <c r="BF137" s="15">
        <f>IF(Y133="X", IF($BK$4&gt;=10,1,0),0)</f>
        <v>0</v>
      </c>
      <c r="BG137" s="15">
        <f>IF(AF133="X", IF($BK$5&gt;=10,1,0),0)</f>
        <v>0</v>
      </c>
      <c r="BH137" s="15">
        <f>IF(AM133="X", IF($BK$6&gt;=10,1,0),0)</f>
        <v>0</v>
      </c>
      <c r="BI137" s="15">
        <f>IF(AT133="X", IF($BK$7&gt;=10,1,0),0)</f>
        <v>0</v>
      </c>
      <c r="BK137" s="15">
        <f>SUM(BF137:BI137)</f>
        <v>0</v>
      </c>
      <c r="BN137" s="59" t="str">
        <f>IF($CI130=0, "", IF($BK137=0, IF(Y137&lt;&gt;0, 999,-1),Y137))</f>
        <v/>
      </c>
      <c r="BO137" s="59"/>
      <c r="BP137" s="59" t="str">
        <f>IF($CI130=0, "", IF($BK137=0, IF(AA137&lt;&gt;0, 999,-1),AA137))</f>
        <v/>
      </c>
      <c r="BQ137" s="59"/>
      <c r="BR137" s="59" t="str">
        <f>IF($CI130=0, "", IF($BK137=0, IF(AC137&lt;&gt;0, 999,-1),AC137))</f>
        <v/>
      </c>
      <c r="BS137" s="59"/>
      <c r="BT137" s="59" t="str">
        <f>IF($CI130=0, "", IF($BK137=0, IF(AE137&lt;&gt;0, 999,-1),AE137))</f>
        <v/>
      </c>
      <c r="BU137" s="59"/>
      <c r="BV137" s="59" t="str">
        <f>IF($CI130=0, "", IF($BK137=0, IF(AG137&lt;&gt;0, 999,-1),AG137))</f>
        <v/>
      </c>
      <c r="BW137" s="59"/>
      <c r="BX137" s="59" t="str">
        <f>IF($CI130=0, "", IF($BK137=0, IF(AI137&lt;&gt;0, 999,-1),AI137))</f>
        <v/>
      </c>
      <c r="BY137" s="59"/>
      <c r="BZ137" s="59" t="str">
        <f>IF($CI130=0, "", IF($BK137=0, IF(AK137&lt;&gt;0, 999,-1),AK137))</f>
        <v/>
      </c>
      <c r="CA137" s="59"/>
      <c r="CB137" s="59" t="str">
        <f>IF($CI130=0, "", IF($BK137=0, IF(AM137&lt;&gt;0, 999,-1),AM137))</f>
        <v/>
      </c>
      <c r="CC137" s="59"/>
      <c r="CD137" s="59" t="str">
        <f>IF($CI130=0, "", IF($BK137=0, IF(AO137&lt;&gt;0, 999,-1),AO137))</f>
        <v/>
      </c>
      <c r="CE137" s="59"/>
      <c r="CF137" s="59" t="str">
        <f>IF($CI130=0, "", IF($BK137=0, IF(AQ137&lt;&gt;0, 999,-1),AQ137))</f>
        <v/>
      </c>
      <c r="CG137" s="59"/>
      <c r="CO137" s="3">
        <v>1</v>
      </c>
      <c r="CP137" s="3">
        <v>1</v>
      </c>
    </row>
    <row r="138" spans="1:94" ht="16.5" customHeight="1" x14ac:dyDescent="0.25">
      <c r="A138" s="24">
        <v>0</v>
      </c>
      <c r="B138" s="24">
        <v>0</v>
      </c>
      <c r="C138" s="24">
        <v>0</v>
      </c>
      <c r="D138" s="24">
        <v>0</v>
      </c>
      <c r="E138" s="24">
        <v>0</v>
      </c>
      <c r="F138" s="24">
        <v>0</v>
      </c>
      <c r="H138" s="28">
        <f>CI130*BK137</f>
        <v>0</v>
      </c>
      <c r="I138" s="28">
        <f>CJ130*BF137</f>
        <v>0</v>
      </c>
      <c r="J138" s="28">
        <f>CK130*BG137</f>
        <v>0</v>
      </c>
      <c r="K138" s="28">
        <f>CL130*BH137</f>
        <v>0</v>
      </c>
      <c r="L138" s="28">
        <f>CM130*BI137</f>
        <v>0</v>
      </c>
      <c r="S138" s="60"/>
      <c r="T138" s="5" t="s">
        <v>6</v>
      </c>
      <c r="Z138" s="27" t="s">
        <v>32</v>
      </c>
      <c r="AA138" s="55">
        <f>IF($AV$4&lt;&gt;0, AO125+1*BK137,0)</f>
        <v>0</v>
      </c>
      <c r="AB138" s="56"/>
      <c r="AC138" s="56"/>
      <c r="AD138" s="57"/>
      <c r="AN138" s="27" t="s">
        <v>33</v>
      </c>
      <c r="AO138" s="55">
        <f>IF(AA138*BK137&lt;&gt;0, AA138+10/BK138-1,AA138)</f>
        <v>0</v>
      </c>
      <c r="AP138" s="56"/>
      <c r="AQ138" s="56"/>
      <c r="AR138" s="57"/>
      <c r="AW138" s="58" t="s">
        <v>12</v>
      </c>
      <c r="AX138" s="58"/>
      <c r="AY138" s="58"/>
      <c r="BA138" s="59">
        <f>IF(LEN(Y130)&gt;3, 1,0)</f>
        <v>0</v>
      </c>
      <c r="BB138" s="59"/>
      <c r="BC138" s="59"/>
      <c r="BF138" s="15">
        <f>BF137*$BY$4</f>
        <v>0</v>
      </c>
      <c r="BG138" s="15">
        <f>BG137*$BY$5</f>
        <v>0</v>
      </c>
      <c r="BH138" s="15">
        <f>BH137*$BY$6</f>
        <v>0</v>
      </c>
      <c r="BI138" s="15">
        <f>BI137*$BY$7</f>
        <v>0</v>
      </c>
      <c r="BK138" s="15">
        <f>SUM(BF138:BI138)</f>
        <v>0</v>
      </c>
      <c r="CO138" s="3">
        <v>1</v>
      </c>
      <c r="CP138" s="3">
        <v>1</v>
      </c>
    </row>
    <row r="139" spans="1:94" ht="3" customHeight="1" x14ac:dyDescent="0.25">
      <c r="A139" s="24">
        <v>0</v>
      </c>
      <c r="B139" s="24">
        <v>0</v>
      </c>
      <c r="C139" s="24">
        <v>0</v>
      </c>
      <c r="D139" s="24">
        <v>0</v>
      </c>
      <c r="E139" s="24">
        <v>0</v>
      </c>
      <c r="F139" s="24">
        <v>0</v>
      </c>
      <c r="H139" s="28">
        <f>CI130*BK140</f>
        <v>0</v>
      </c>
      <c r="I139" s="28">
        <f>CJ130*BF140</f>
        <v>0</v>
      </c>
      <c r="J139" s="28">
        <f>CK130*BG140</f>
        <v>0</v>
      </c>
      <c r="K139" s="28">
        <f>CL130*BH140</f>
        <v>0</v>
      </c>
      <c r="L139" s="28">
        <f>CM130*BI140</f>
        <v>0</v>
      </c>
      <c r="CO139" s="3">
        <v>1</v>
      </c>
      <c r="CP139" s="3">
        <v>1</v>
      </c>
    </row>
    <row r="140" spans="1:94" ht="16.5" customHeight="1" x14ac:dyDescent="0.25">
      <c r="A140" s="24">
        <v>0</v>
      </c>
      <c r="B140" s="24">
        <v>0</v>
      </c>
      <c r="C140" s="24">
        <v>0</v>
      </c>
      <c r="D140" s="24">
        <v>0</v>
      </c>
      <c r="E140" s="24">
        <v>0</v>
      </c>
      <c r="F140" s="24">
        <v>0</v>
      </c>
      <c r="H140" s="28">
        <f>CI130*BK140</f>
        <v>0</v>
      </c>
      <c r="I140" s="28">
        <f>CJ130*BF140</f>
        <v>0</v>
      </c>
      <c r="J140" s="28">
        <f>CK130*BG140</f>
        <v>0</v>
      </c>
      <c r="K140" s="28">
        <f>CL130*BH140</f>
        <v>0</v>
      </c>
      <c r="L140" s="28">
        <f>CM130*BI140</f>
        <v>0</v>
      </c>
      <c r="S140" s="60" t="str">
        <f>IF(BK140=1,"P 2","")</f>
        <v/>
      </c>
      <c r="T140" s="5" t="s">
        <v>5</v>
      </c>
      <c r="Y140" s="53"/>
      <c r="Z140" s="54"/>
      <c r="AA140" s="53"/>
      <c r="AB140" s="54"/>
      <c r="AC140" s="53"/>
      <c r="AD140" s="54"/>
      <c r="AE140" s="53"/>
      <c r="AF140" s="54"/>
      <c r="AG140" s="53"/>
      <c r="AH140" s="54"/>
      <c r="AI140" s="53"/>
      <c r="AJ140" s="54"/>
      <c r="AK140" s="53"/>
      <c r="AL140" s="54"/>
      <c r="AM140" s="53"/>
      <c r="AN140" s="54"/>
      <c r="AO140" s="53"/>
      <c r="AP140" s="54"/>
      <c r="AQ140" s="53"/>
      <c r="AR140" s="54"/>
      <c r="AS140" s="3"/>
      <c r="AW140" s="61"/>
      <c r="AX140" s="62"/>
      <c r="AY140" s="63"/>
      <c r="BA140" s="44">
        <f>SUM(Y140:AR140)*BK140</f>
        <v>0</v>
      </c>
      <c r="BB140" s="68"/>
      <c r="BC140" s="45"/>
      <c r="BF140" s="15">
        <f>IF(Y133="X", IF($BK$4&gt;=20,1,0),0)</f>
        <v>0</v>
      </c>
      <c r="BG140" s="15">
        <f>IF(AF133="X", IF($BK$5&gt;=20,1,0),0)</f>
        <v>0</v>
      </c>
      <c r="BH140" s="15">
        <f>IF(AM133="X", IF($BK$6&gt;=20,1,0),0)</f>
        <v>0</v>
      </c>
      <c r="BI140" s="15">
        <f>IF(AT133="X", IF($BK$7&gt;=20,1,0),0)</f>
        <v>0</v>
      </c>
      <c r="BK140" s="15">
        <f>SUM(BF140:BI140)</f>
        <v>0</v>
      </c>
      <c r="BN140" s="59" t="str">
        <f>IF($CI130=0, "", IF($BK140=0, IF(Y140&lt;&gt;0, 999,-1),Y140))</f>
        <v/>
      </c>
      <c r="BO140" s="59"/>
      <c r="BP140" s="59" t="str">
        <f>IF($CI130=0, "", IF($BK140=0, IF(AA140&lt;&gt;0, 999,-1),AA140))</f>
        <v/>
      </c>
      <c r="BQ140" s="59"/>
      <c r="BR140" s="59" t="str">
        <f>IF($CI130=0, "", IF($BK140=0, IF(AC140&lt;&gt;0, 999,-1),AC140))</f>
        <v/>
      </c>
      <c r="BS140" s="59"/>
      <c r="BT140" s="59" t="str">
        <f>IF($CI130=0, "", IF($BK140=0, IF(AE140&lt;&gt;0, 999,-1),AE140))</f>
        <v/>
      </c>
      <c r="BU140" s="59"/>
      <c r="BV140" s="59" t="str">
        <f>IF($CI130=0, "", IF($BK140=0, IF(AG140&lt;&gt;0, 999,-1),AG140))</f>
        <v/>
      </c>
      <c r="BW140" s="59"/>
      <c r="BX140" s="59" t="str">
        <f>IF($CI130=0, "", IF($BK140=0, IF(AI140&lt;&gt;0, 999,-1),AI140))</f>
        <v/>
      </c>
      <c r="BY140" s="59"/>
      <c r="BZ140" s="59" t="str">
        <f>IF($CI130=0, "", IF($BK140=0, IF(AK140&lt;&gt;0, 999,-1),AK140))</f>
        <v/>
      </c>
      <c r="CA140" s="59"/>
      <c r="CB140" s="59" t="str">
        <f>IF($CI130=0, "", IF($BK140=0, IF(AM140&lt;&gt;0, 999,-1),AM140))</f>
        <v/>
      </c>
      <c r="CC140" s="59"/>
      <c r="CD140" s="59" t="str">
        <f>IF($CI130=0, "", IF($BK140=0, IF(AO140&lt;&gt;0, 999,-1),AO140))</f>
        <v/>
      </c>
      <c r="CE140" s="59"/>
      <c r="CF140" s="59" t="str">
        <f>IF($CI130=0, "", IF($BK140=0, IF(AQ140&lt;&gt;0, 999,-1),AQ140))</f>
        <v/>
      </c>
      <c r="CG140" s="59"/>
      <c r="CO140" s="3">
        <v>1</v>
      </c>
      <c r="CP140" s="3">
        <v>1</v>
      </c>
    </row>
    <row r="141" spans="1:94" ht="16.5" customHeight="1" x14ac:dyDescent="0.25">
      <c r="A141" s="24">
        <v>0</v>
      </c>
      <c r="B141" s="24">
        <v>0</v>
      </c>
      <c r="C141" s="24">
        <v>0</v>
      </c>
      <c r="D141" s="24">
        <v>0</v>
      </c>
      <c r="E141" s="24">
        <v>0</v>
      </c>
      <c r="F141" s="24">
        <v>0</v>
      </c>
      <c r="H141" s="28">
        <f>CI130*BK140</f>
        <v>0</v>
      </c>
      <c r="I141" s="28">
        <f>CJ130*BF140</f>
        <v>0</v>
      </c>
      <c r="J141" s="28">
        <f>CK130*BG140</f>
        <v>0</v>
      </c>
      <c r="K141" s="28">
        <f>CL130*BH140</f>
        <v>0</v>
      </c>
      <c r="L141" s="28">
        <f>CM130*BI140</f>
        <v>0</v>
      </c>
      <c r="S141" s="60"/>
      <c r="T141" s="5" t="s">
        <v>6</v>
      </c>
      <c r="Z141" s="27" t="s">
        <v>32</v>
      </c>
      <c r="AA141" s="55">
        <f>IF(AO138&lt;&gt;0, AO138+1*BK140,0)</f>
        <v>0</v>
      </c>
      <c r="AB141" s="56"/>
      <c r="AC141" s="56"/>
      <c r="AD141" s="57"/>
      <c r="AN141" s="27" t="s">
        <v>33</v>
      </c>
      <c r="AO141" s="55">
        <f>IF(AA141*BK140&lt;&gt;0, AA141+10/BK141-1,AA141)</f>
        <v>0</v>
      </c>
      <c r="AP141" s="56"/>
      <c r="AQ141" s="56"/>
      <c r="AR141" s="57"/>
      <c r="AW141" s="58" t="s">
        <v>12</v>
      </c>
      <c r="AX141" s="58"/>
      <c r="AY141" s="58"/>
      <c r="BF141" s="15">
        <f>BF140*$BY$4</f>
        <v>0</v>
      </c>
      <c r="BG141" s="15">
        <f>BG140*$BY$5</f>
        <v>0</v>
      </c>
      <c r="BH141" s="15">
        <f>BH140*$BY$6</f>
        <v>0</v>
      </c>
      <c r="BI141" s="15">
        <f>BI140*$BY$7</f>
        <v>0</v>
      </c>
      <c r="BK141" s="15">
        <f>SUM(BF141:BI141)</f>
        <v>0</v>
      </c>
      <c r="CO141" s="3">
        <v>1</v>
      </c>
      <c r="CP141" s="3">
        <v>1</v>
      </c>
    </row>
    <row r="142" spans="1:94" ht="3" customHeight="1" x14ac:dyDescent="0.25">
      <c r="A142" s="24">
        <v>0</v>
      </c>
      <c r="B142" s="24">
        <v>0</v>
      </c>
      <c r="C142" s="24">
        <v>0</v>
      </c>
      <c r="D142" s="24">
        <v>0</v>
      </c>
      <c r="E142" s="24">
        <v>0</v>
      </c>
      <c r="F142" s="24">
        <v>0</v>
      </c>
      <c r="H142" s="28">
        <f>CI130*BK143</f>
        <v>0</v>
      </c>
      <c r="I142" s="28">
        <f>CJ130*BF143</f>
        <v>0</v>
      </c>
      <c r="J142" s="28">
        <f>CK130*BG143</f>
        <v>0</v>
      </c>
      <c r="K142" s="28">
        <f>CL130*BH143</f>
        <v>0</v>
      </c>
      <c r="L142" s="28">
        <f>CM130*BI143</f>
        <v>0</v>
      </c>
      <c r="CO142" s="3">
        <v>1</v>
      </c>
      <c r="CP142" s="3">
        <v>1</v>
      </c>
    </row>
    <row r="143" spans="1:94" ht="16.5" customHeight="1" x14ac:dyDescent="0.25">
      <c r="A143" s="24">
        <v>0</v>
      </c>
      <c r="B143" s="24">
        <v>0</v>
      </c>
      <c r="C143" s="24">
        <v>0</v>
      </c>
      <c r="D143" s="24">
        <v>0</v>
      </c>
      <c r="E143" s="24">
        <v>0</v>
      </c>
      <c r="F143" s="24">
        <v>0</v>
      </c>
      <c r="H143" s="28">
        <f>CI130*BK143</f>
        <v>0</v>
      </c>
      <c r="I143" s="28">
        <f>CJ130*BF143</f>
        <v>0</v>
      </c>
      <c r="J143" s="28">
        <f>CK130*BG143</f>
        <v>0</v>
      </c>
      <c r="K143" s="28">
        <f>CL130*BH143</f>
        <v>0</v>
      </c>
      <c r="L143" s="28">
        <f>CM130*BI143</f>
        <v>0</v>
      </c>
      <c r="S143" s="60" t="str">
        <f>IF(BK143=1,"P 3","")</f>
        <v/>
      </c>
      <c r="T143" s="5" t="s">
        <v>5</v>
      </c>
      <c r="Y143" s="53"/>
      <c r="Z143" s="54"/>
      <c r="AA143" s="53"/>
      <c r="AB143" s="54"/>
      <c r="AC143" s="53"/>
      <c r="AD143" s="54"/>
      <c r="AE143" s="53"/>
      <c r="AF143" s="54"/>
      <c r="AG143" s="53"/>
      <c r="AH143" s="54"/>
      <c r="AI143" s="53"/>
      <c r="AJ143" s="54"/>
      <c r="AK143" s="53"/>
      <c r="AL143" s="54"/>
      <c r="AM143" s="53"/>
      <c r="AN143" s="54"/>
      <c r="AO143" s="53"/>
      <c r="AP143" s="54"/>
      <c r="AQ143" s="53"/>
      <c r="AR143" s="54"/>
      <c r="AS143" s="3"/>
      <c r="AW143" s="61"/>
      <c r="AX143" s="62"/>
      <c r="AY143" s="63"/>
      <c r="BA143" s="44">
        <f>SUM(Y143:AR143)*BK143</f>
        <v>0</v>
      </c>
      <c r="BB143" s="68"/>
      <c r="BC143" s="45"/>
      <c r="BF143" s="15">
        <f>IF(Y133="X", IF($BK$4&gt;=30,1,0),0)</f>
        <v>0</v>
      </c>
      <c r="BG143" s="15">
        <f>IF(AF133="X", IF($BK$5&gt;=30,1,0),0)</f>
        <v>0</v>
      </c>
      <c r="BH143" s="15">
        <f>IF(AM133="X", IF($BK$6&gt;=30,1,0),0)</f>
        <v>0</v>
      </c>
      <c r="BI143" s="15">
        <f>IF(AT133="X", IF($BK$7&gt;=30,1,0),0)</f>
        <v>0</v>
      </c>
      <c r="BK143" s="15">
        <f>SUM(BF143:BI143)</f>
        <v>0</v>
      </c>
      <c r="BN143" s="59" t="str">
        <f>IF($CI130=0, "", IF($BK143=0, IF(Y143&lt;&gt;0, 999,-1),Y143))</f>
        <v/>
      </c>
      <c r="BO143" s="59"/>
      <c r="BP143" s="59" t="str">
        <f>IF($CI130=0, "", IF($BK143=0, IF(AA143&lt;&gt;0, 999,-1),AA143))</f>
        <v/>
      </c>
      <c r="BQ143" s="59"/>
      <c r="BR143" s="59" t="str">
        <f>IF($CI130=0, "", IF($BK143=0, IF(AC143&lt;&gt;0, 999,-1),AC143))</f>
        <v/>
      </c>
      <c r="BS143" s="59"/>
      <c r="BT143" s="59" t="str">
        <f>IF($CI130=0, "", IF($BK143=0, IF(AE143&lt;&gt;0, 999,-1),AE143))</f>
        <v/>
      </c>
      <c r="BU143" s="59"/>
      <c r="BV143" s="59" t="str">
        <f>IF($CI130=0, "", IF($BK143=0, IF(AG143&lt;&gt;0, 999,-1),AG143))</f>
        <v/>
      </c>
      <c r="BW143" s="59"/>
      <c r="BX143" s="59" t="str">
        <f>IF($CI130=0, "", IF($BK143=0, IF(AI143&lt;&gt;0, 999,-1),AI143))</f>
        <v/>
      </c>
      <c r="BY143" s="59"/>
      <c r="BZ143" s="59" t="str">
        <f>IF($CI130=0, "", IF($BK143=0, IF(AK143&lt;&gt;0, 999,-1),AK143))</f>
        <v/>
      </c>
      <c r="CA143" s="59"/>
      <c r="CB143" s="59" t="str">
        <f>IF($CI130=0, "", IF($BK143=0, IF(AM143&lt;&gt;0, 999,-1),AM143))</f>
        <v/>
      </c>
      <c r="CC143" s="59"/>
      <c r="CD143" s="59" t="str">
        <f>IF($CI130=0, "", IF($BK143=0, IF(AO143&lt;&gt;0, 999,-1),AO143))</f>
        <v/>
      </c>
      <c r="CE143" s="59"/>
      <c r="CF143" s="59" t="str">
        <f>IF($CI130=0, "", IF($BK143=0, IF(AQ143&lt;&gt;0, 999,-1),AQ143))</f>
        <v/>
      </c>
      <c r="CG143" s="59"/>
      <c r="CH143" s="3"/>
      <c r="CO143" s="3">
        <v>1</v>
      </c>
      <c r="CP143" s="3">
        <v>1</v>
      </c>
    </row>
    <row r="144" spans="1:94" ht="16.5" customHeight="1" x14ac:dyDescent="0.25">
      <c r="A144" s="24">
        <v>0</v>
      </c>
      <c r="B144" s="24">
        <v>0</v>
      </c>
      <c r="C144" s="24">
        <v>0</v>
      </c>
      <c r="D144" s="24">
        <v>0</v>
      </c>
      <c r="E144" s="24">
        <v>0</v>
      </c>
      <c r="F144" s="24">
        <v>0</v>
      </c>
      <c r="H144" s="28">
        <f>CI130*BK143</f>
        <v>0</v>
      </c>
      <c r="I144" s="28">
        <f>CJ130*BF143</f>
        <v>0</v>
      </c>
      <c r="J144" s="28">
        <f>CK130*BG143</f>
        <v>0</v>
      </c>
      <c r="K144" s="28">
        <f>CL130*BH143</f>
        <v>0</v>
      </c>
      <c r="L144" s="28">
        <f>CM130*BI143</f>
        <v>0</v>
      </c>
      <c r="S144" s="60"/>
      <c r="T144" s="5" t="s">
        <v>6</v>
      </c>
      <c r="Z144" s="27" t="s">
        <v>32</v>
      </c>
      <c r="AA144" s="55">
        <f>IF(AO141&lt;&gt;0, AO141+1*BK143,0)</f>
        <v>0</v>
      </c>
      <c r="AB144" s="56"/>
      <c r="AC144" s="56"/>
      <c r="AD144" s="57"/>
      <c r="AN144" s="27" t="s">
        <v>33</v>
      </c>
      <c r="AO144" s="55">
        <f>IF(AA144*BK143&lt;&gt;0, AA144+10/BK144-1,AA144)</f>
        <v>0</v>
      </c>
      <c r="AP144" s="56"/>
      <c r="AQ144" s="56"/>
      <c r="AR144" s="57"/>
      <c r="AW144" s="58" t="s">
        <v>12</v>
      </c>
      <c r="AX144" s="58"/>
      <c r="AY144" s="58"/>
      <c r="BF144" s="15">
        <f>BF143*$BY$4</f>
        <v>0</v>
      </c>
      <c r="BG144" s="15">
        <f>BG143*$BY$5</f>
        <v>0</v>
      </c>
      <c r="BH144" s="15">
        <f>BH143*$BY$6</f>
        <v>0</v>
      </c>
      <c r="BI144" s="15">
        <f>BI143*$BY$7</f>
        <v>0</v>
      </c>
      <c r="BK144" s="15">
        <f>SUM(BF144:BI144)</f>
        <v>0</v>
      </c>
      <c r="CO144" s="3">
        <v>1</v>
      </c>
      <c r="CP144" s="3">
        <v>1</v>
      </c>
    </row>
    <row r="145" spans="1:178" ht="3" customHeight="1" x14ac:dyDescent="0.25">
      <c r="A145" s="24">
        <v>0</v>
      </c>
      <c r="B145" s="24">
        <v>0</v>
      </c>
      <c r="C145" s="24">
        <v>0</v>
      </c>
      <c r="D145" s="24">
        <v>0</v>
      </c>
      <c r="E145" s="24">
        <v>0</v>
      </c>
      <c r="F145" s="24">
        <v>0</v>
      </c>
      <c r="H145" s="28">
        <f>CI130*BK146</f>
        <v>0</v>
      </c>
      <c r="I145" s="28">
        <f>CJ130*BF146</f>
        <v>0</v>
      </c>
      <c r="J145" s="28">
        <f>CK130*BG146</f>
        <v>0</v>
      </c>
      <c r="K145" s="28">
        <f>CL130*BH146</f>
        <v>0</v>
      </c>
      <c r="L145" s="28">
        <f>CM130*BI146</f>
        <v>0</v>
      </c>
      <c r="CO145" s="3">
        <v>1</v>
      </c>
      <c r="CP145" s="3">
        <v>1</v>
      </c>
    </row>
    <row r="146" spans="1:178" ht="16.5" customHeight="1" x14ac:dyDescent="0.25">
      <c r="A146" s="24">
        <v>0</v>
      </c>
      <c r="B146" s="24">
        <v>0</v>
      </c>
      <c r="C146" s="24">
        <v>0</v>
      </c>
      <c r="D146" s="24">
        <v>0</v>
      </c>
      <c r="E146" s="24">
        <v>0</v>
      </c>
      <c r="F146" s="24">
        <v>0</v>
      </c>
      <c r="H146" s="28">
        <f>CI130*BK146</f>
        <v>0</v>
      </c>
      <c r="I146" s="28">
        <f>CJ130*BF146</f>
        <v>0</v>
      </c>
      <c r="J146" s="28">
        <f>CK130*BG146</f>
        <v>0</v>
      </c>
      <c r="K146" s="28">
        <f>CL130*BH146</f>
        <v>0</v>
      </c>
      <c r="L146" s="28">
        <f>CM130*BI146</f>
        <v>0</v>
      </c>
      <c r="S146" s="60" t="str">
        <f>IF(BK146=1,"P 4","")</f>
        <v/>
      </c>
      <c r="T146" s="5" t="s">
        <v>5</v>
      </c>
      <c r="Y146" s="53"/>
      <c r="Z146" s="54"/>
      <c r="AA146" s="53"/>
      <c r="AB146" s="54"/>
      <c r="AC146" s="53"/>
      <c r="AD146" s="54"/>
      <c r="AE146" s="53"/>
      <c r="AF146" s="54"/>
      <c r="AG146" s="53"/>
      <c r="AH146" s="54"/>
      <c r="AI146" s="53"/>
      <c r="AJ146" s="54"/>
      <c r="AK146" s="53"/>
      <c r="AL146" s="54"/>
      <c r="AM146" s="53"/>
      <c r="AN146" s="54"/>
      <c r="AO146" s="53"/>
      <c r="AP146" s="54"/>
      <c r="AQ146" s="53"/>
      <c r="AR146" s="54"/>
      <c r="AS146" s="3"/>
      <c r="AW146" s="61"/>
      <c r="AX146" s="62"/>
      <c r="AY146" s="63"/>
      <c r="BA146" s="44">
        <f>SUM(Y146:AR146)*BK146</f>
        <v>0</v>
      </c>
      <c r="BB146" s="68"/>
      <c r="BC146" s="45"/>
      <c r="BF146" s="15">
        <f>IF(Y133="X", IF($BK$4&gt;=40,1,0),0)</f>
        <v>0</v>
      </c>
      <c r="BG146" s="15">
        <f>IF(AF133="X", IF($BK$5&gt;=40,1,0),0)</f>
        <v>0</v>
      </c>
      <c r="BH146" s="15">
        <f>IF(AM133="X", IF($BK$6&gt;=40,1,0),0)</f>
        <v>0</v>
      </c>
      <c r="BI146" s="15">
        <f>IF(AT133="X", IF($BK$7&gt;=30,1,0),0)</f>
        <v>0</v>
      </c>
      <c r="BK146" s="15">
        <f>SUM(BF146:BI146)</f>
        <v>0</v>
      </c>
      <c r="BN146" s="59" t="str">
        <f>IF($CI130=0, "", IF($BK146=0, IF(Y146&lt;&gt;0, 999,-1),Y146))</f>
        <v/>
      </c>
      <c r="BO146" s="59"/>
      <c r="BP146" s="59" t="str">
        <f>IF($CI130=0, "", IF($BK146=0, IF(AA146&lt;&gt;0, 999,-1),AA146))</f>
        <v/>
      </c>
      <c r="BQ146" s="59"/>
      <c r="BR146" s="59" t="str">
        <f>IF($CI130=0, "", IF($BK146=0, IF(AC146&lt;&gt;0, 999,-1),AC146))</f>
        <v/>
      </c>
      <c r="BS146" s="59"/>
      <c r="BT146" s="59" t="str">
        <f>IF($CI130=0, "", IF($BK146=0, IF(AE146&lt;&gt;0, 999,-1),AE146))</f>
        <v/>
      </c>
      <c r="BU146" s="59"/>
      <c r="BV146" s="59" t="str">
        <f>IF($CI130=0, "", IF($BK146=0, IF(AG146&lt;&gt;0, 999,-1),AG146))</f>
        <v/>
      </c>
      <c r="BW146" s="59"/>
      <c r="BX146" s="59" t="str">
        <f>IF($CI130=0, "", IF($BK146=0, IF(AI146&lt;&gt;0, 999,-1),AI146))</f>
        <v/>
      </c>
      <c r="BY146" s="59"/>
      <c r="BZ146" s="59" t="str">
        <f>IF($CI130=0, "", IF($BK146=0, IF(AK146&lt;&gt;0, 999,-1),AK146))</f>
        <v/>
      </c>
      <c r="CA146" s="59"/>
      <c r="CB146" s="59" t="str">
        <f>IF($CI130=0, "", IF($BK146=0, IF(AM146&lt;&gt;0, 999,-1),AM146))</f>
        <v/>
      </c>
      <c r="CC146" s="59"/>
      <c r="CD146" s="59" t="str">
        <f>IF($CI130=0, "", IF($BK146=0, IF(AO146&lt;&gt;0, 999,-1),AO146))</f>
        <v/>
      </c>
      <c r="CE146" s="59"/>
      <c r="CF146" s="59" t="str">
        <f>IF($CI130=0, "", IF($BK146=0, IF(AQ146&lt;&gt;0, 999,-1),AQ146))</f>
        <v/>
      </c>
      <c r="CG146" s="59"/>
      <c r="CH146" s="3"/>
      <c r="CO146" s="3">
        <v>1</v>
      </c>
      <c r="CP146" s="3">
        <v>1</v>
      </c>
    </row>
    <row r="147" spans="1:178" ht="16.5" customHeight="1" x14ac:dyDescent="0.25">
      <c r="A147" s="24">
        <v>0</v>
      </c>
      <c r="B147" s="24">
        <v>0</v>
      </c>
      <c r="C147" s="24">
        <v>0</v>
      </c>
      <c r="D147" s="24">
        <v>0</v>
      </c>
      <c r="E147" s="24">
        <v>0</v>
      </c>
      <c r="F147" s="24">
        <v>0</v>
      </c>
      <c r="H147" s="28">
        <f>CI130*BK146</f>
        <v>0</v>
      </c>
      <c r="I147" s="28">
        <f>CJ130*BF146</f>
        <v>0</v>
      </c>
      <c r="J147" s="28">
        <f>CK130*BG146</f>
        <v>0</v>
      </c>
      <c r="K147" s="28">
        <f>CL130*BH146</f>
        <v>0</v>
      </c>
      <c r="L147" s="28">
        <f>CM130*BI146</f>
        <v>0</v>
      </c>
      <c r="S147" s="60"/>
      <c r="T147" s="5" t="s">
        <v>6</v>
      </c>
      <c r="Z147" s="27" t="s">
        <v>32</v>
      </c>
      <c r="AA147" s="55">
        <f>IF(AO144&lt;&gt;0, AO144+1*BK146,0)</f>
        <v>0</v>
      </c>
      <c r="AB147" s="56"/>
      <c r="AC147" s="56"/>
      <c r="AD147" s="57"/>
      <c r="AN147" s="27" t="s">
        <v>33</v>
      </c>
      <c r="AO147" s="55">
        <f>IF(AA147*BK146&lt;&gt;0, AA147+10/BK147-1,AA147)</f>
        <v>0</v>
      </c>
      <c r="AP147" s="56"/>
      <c r="AQ147" s="56"/>
      <c r="AR147" s="57"/>
      <c r="AW147" s="58" t="s">
        <v>12</v>
      </c>
      <c r="AX147" s="58"/>
      <c r="AY147" s="58"/>
      <c r="BF147" s="15">
        <f>BF146*$BY$4</f>
        <v>0</v>
      </c>
      <c r="BG147" s="15">
        <f>BG146*$BY$5</f>
        <v>0</v>
      </c>
      <c r="BH147" s="15">
        <f>BH146*$BY$6</f>
        <v>0</v>
      </c>
      <c r="BI147" s="15">
        <f>BI146*$BY$7</f>
        <v>0</v>
      </c>
      <c r="BK147" s="15">
        <f>SUM(BF147:BI147)</f>
        <v>0</v>
      </c>
      <c r="CO147" s="3">
        <v>1</v>
      </c>
      <c r="CP147" s="3">
        <v>1</v>
      </c>
    </row>
    <row r="148" spans="1:178" ht="3" customHeight="1" x14ac:dyDescent="0.25">
      <c r="A148" s="24">
        <v>0</v>
      </c>
      <c r="B148" s="24">
        <v>0</v>
      </c>
      <c r="C148" s="24">
        <v>0</v>
      </c>
      <c r="D148" s="24">
        <v>0</v>
      </c>
      <c r="E148" s="24">
        <v>0</v>
      </c>
      <c r="F148" s="24">
        <v>0</v>
      </c>
      <c r="H148" s="28">
        <f>CI130</f>
        <v>0</v>
      </c>
      <c r="I148" s="28">
        <f>CJ130</f>
        <v>0</v>
      </c>
      <c r="J148" s="28">
        <f>CK130</f>
        <v>0</v>
      </c>
      <c r="K148" s="28">
        <f>CL130</f>
        <v>0</v>
      </c>
      <c r="L148" s="28">
        <f>CM130</f>
        <v>0</v>
      </c>
      <c r="CO148" s="3">
        <v>1</v>
      </c>
      <c r="CP148" s="3">
        <v>1</v>
      </c>
    </row>
    <row r="149" spans="1:178" s="20" customFormat="1" ht="16.5" customHeight="1" x14ac:dyDescent="0.25">
      <c r="A149" s="24">
        <v>0</v>
      </c>
      <c r="B149" s="24">
        <v>0</v>
      </c>
      <c r="C149" s="24">
        <v>0</v>
      </c>
      <c r="D149" s="24">
        <v>0</v>
      </c>
      <c r="E149" s="24">
        <v>0</v>
      </c>
      <c r="F149" s="24">
        <v>0</v>
      </c>
      <c r="G149" s="16"/>
      <c r="H149" s="28">
        <f>CI130</f>
        <v>0</v>
      </c>
      <c r="I149" s="28">
        <f>CJ130</f>
        <v>0</v>
      </c>
      <c r="J149" s="28">
        <f>CK130</f>
        <v>0</v>
      </c>
      <c r="K149" s="28">
        <f>CL130</f>
        <v>0</v>
      </c>
      <c r="L149" s="28">
        <f>CM130</f>
        <v>0</v>
      </c>
      <c r="T149" s="20" t="s">
        <v>7</v>
      </c>
      <c r="Y149" s="35">
        <f>COUNTIF(CU149:FV149,AA149)</f>
        <v>0</v>
      </c>
      <c r="Z149" s="36" t="s">
        <v>79</v>
      </c>
      <c r="AA149" s="37">
        <f>$BO$12</f>
        <v>10</v>
      </c>
      <c r="AB149" s="35">
        <f>IF(AD149&gt;0,COUNTIF(CU149:FV149,AD149),0)</f>
        <v>0</v>
      </c>
      <c r="AC149" s="36" t="s">
        <v>79</v>
      </c>
      <c r="AD149" s="37">
        <f>AA149-1</f>
        <v>9</v>
      </c>
      <c r="AE149" s="35">
        <f>IF(AG149&gt;0,COUNTIF(CU149:FV149,AG149),0)</f>
        <v>0</v>
      </c>
      <c r="AF149" s="36" t="s">
        <v>79</v>
      </c>
      <c r="AG149" s="37">
        <f>AD149-1</f>
        <v>8</v>
      </c>
      <c r="AH149" s="35">
        <f>IF(AJ149&gt;0,COUNTIF(CU149:FV149,AJ149),0)</f>
        <v>0</v>
      </c>
      <c r="AI149" s="36" t="s">
        <v>79</v>
      </c>
      <c r="AJ149" s="37">
        <f>AG149-1</f>
        <v>7</v>
      </c>
      <c r="AK149" s="35">
        <f>IF(AM149&gt;0,COUNTIF(CU149:FV149,AM149),0)</f>
        <v>0</v>
      </c>
      <c r="AL149" s="36" t="s">
        <v>79</v>
      </c>
      <c r="AM149" s="37">
        <f>AJ149-1</f>
        <v>6</v>
      </c>
      <c r="AN149" s="35">
        <f>IF(AP149&gt;0,COUNTIF(CU149:FV149,AP149),0)</f>
        <v>0</v>
      </c>
      <c r="AO149" s="36" t="s">
        <v>79</v>
      </c>
      <c r="AP149" s="37">
        <f>AM149-1</f>
        <v>5</v>
      </c>
      <c r="AQ149" s="35">
        <f>IF(AS149&gt;0,COUNTIF(CU149:FV149,AS149),0)</f>
        <v>0</v>
      </c>
      <c r="AR149" s="36" t="s">
        <v>79</v>
      </c>
      <c r="AS149" s="37">
        <f>AP149-1</f>
        <v>4</v>
      </c>
      <c r="AW149" s="46">
        <f>AW137*BK137+AW140*BK140+AW143*BK143+AW146*BK146</f>
        <v>0</v>
      </c>
      <c r="AX149" s="47"/>
      <c r="AY149" s="48"/>
      <c r="BK149" s="29">
        <f>IF(AW149&gt;0,1,0)</f>
        <v>0</v>
      </c>
      <c r="CI149" s="16"/>
      <c r="CJ149" s="16"/>
      <c r="CK149" s="16"/>
      <c r="CL149" s="16"/>
      <c r="CM149" s="16"/>
      <c r="CO149" s="3">
        <v>1</v>
      </c>
      <c r="CP149" s="3">
        <v>1</v>
      </c>
      <c r="CU149" s="44">
        <f>Y137</f>
        <v>0</v>
      </c>
      <c r="CV149" s="45"/>
      <c r="CW149" s="44">
        <f>AA137</f>
        <v>0</v>
      </c>
      <c r="CX149" s="45"/>
      <c r="CY149" s="44">
        <f>AC137</f>
        <v>0</v>
      </c>
      <c r="CZ149" s="45"/>
      <c r="DA149" s="44">
        <f>AE137</f>
        <v>0</v>
      </c>
      <c r="DB149" s="45"/>
      <c r="DC149" s="44">
        <f>AG137</f>
        <v>0</v>
      </c>
      <c r="DD149" s="45"/>
      <c r="DE149" s="44">
        <f>AI137</f>
        <v>0</v>
      </c>
      <c r="DF149" s="45"/>
      <c r="DG149" s="44">
        <f>AK137</f>
        <v>0</v>
      </c>
      <c r="DH149" s="45"/>
      <c r="DI149" s="44">
        <f>AM137</f>
        <v>0</v>
      </c>
      <c r="DJ149" s="45"/>
      <c r="DK149" s="44">
        <f>AO137</f>
        <v>0</v>
      </c>
      <c r="DL149" s="45"/>
      <c r="DM149" s="44">
        <f>AQ137</f>
        <v>0</v>
      </c>
      <c r="DN149" s="45"/>
      <c r="DO149" s="44">
        <f>Y140</f>
        <v>0</v>
      </c>
      <c r="DP149" s="45"/>
      <c r="DQ149" s="44">
        <f>AA140</f>
        <v>0</v>
      </c>
      <c r="DR149" s="45"/>
      <c r="DS149" s="44">
        <f>AC140</f>
        <v>0</v>
      </c>
      <c r="DT149" s="45"/>
      <c r="DU149" s="44">
        <f>AE140</f>
        <v>0</v>
      </c>
      <c r="DV149" s="45"/>
      <c r="DW149" s="44">
        <f>AG140</f>
        <v>0</v>
      </c>
      <c r="DX149" s="45"/>
      <c r="DY149" s="44">
        <f>AI140</f>
        <v>0</v>
      </c>
      <c r="DZ149" s="45"/>
      <c r="EA149" s="44">
        <f>AK140</f>
        <v>0</v>
      </c>
      <c r="EB149" s="45"/>
      <c r="EC149" s="44">
        <f>AM140</f>
        <v>0</v>
      </c>
      <c r="ED149" s="45"/>
      <c r="EE149" s="44">
        <f>AO140</f>
        <v>0</v>
      </c>
      <c r="EF149" s="45"/>
      <c r="EG149" s="44">
        <f>AQ140</f>
        <v>0</v>
      </c>
      <c r="EH149" s="45"/>
      <c r="EI149" s="44">
        <f>Y143</f>
        <v>0</v>
      </c>
      <c r="EJ149" s="45"/>
      <c r="EK149" s="44">
        <f>AA143</f>
        <v>0</v>
      </c>
      <c r="EL149" s="45"/>
      <c r="EM149" s="44">
        <f>AC143</f>
        <v>0</v>
      </c>
      <c r="EN149" s="45"/>
      <c r="EO149" s="44">
        <f>AE143</f>
        <v>0</v>
      </c>
      <c r="EP149" s="45"/>
      <c r="EQ149" s="44">
        <f>AG143</f>
        <v>0</v>
      </c>
      <c r="ER149" s="45"/>
      <c r="ES149" s="44">
        <f>AI143</f>
        <v>0</v>
      </c>
      <c r="ET149" s="45"/>
      <c r="EU149" s="44">
        <f>AK143</f>
        <v>0</v>
      </c>
      <c r="EV149" s="45"/>
      <c r="EW149" s="44">
        <f>AM143</f>
        <v>0</v>
      </c>
      <c r="EX149" s="45"/>
      <c r="EY149" s="44">
        <f>AO143</f>
        <v>0</v>
      </c>
      <c r="EZ149" s="45"/>
      <c r="FA149" s="44">
        <f>AQ143</f>
        <v>0</v>
      </c>
      <c r="FB149" s="45"/>
      <c r="FC149" s="44">
        <f>Y146</f>
        <v>0</v>
      </c>
      <c r="FD149" s="45"/>
      <c r="FE149" s="44">
        <f>AA146</f>
        <v>0</v>
      </c>
      <c r="FF149" s="45"/>
      <c r="FG149" s="44">
        <f>AC146</f>
        <v>0</v>
      </c>
      <c r="FH149" s="45"/>
      <c r="FI149" s="44">
        <f>AE146</f>
        <v>0</v>
      </c>
      <c r="FJ149" s="45"/>
      <c r="FK149" s="44">
        <f>AG146</f>
        <v>0</v>
      </c>
      <c r="FL149" s="45"/>
      <c r="FM149" s="44">
        <f>AI146</f>
        <v>0</v>
      </c>
      <c r="FN149" s="45"/>
      <c r="FO149" s="44">
        <f>AK146</f>
        <v>0</v>
      </c>
      <c r="FP149" s="45"/>
      <c r="FQ149" s="44">
        <f>AM146</f>
        <v>0</v>
      </c>
      <c r="FR149" s="45"/>
      <c r="FS149" s="44">
        <f>AO146</f>
        <v>0</v>
      </c>
      <c r="FT149" s="45"/>
      <c r="FU149" s="44">
        <f>AQ146</f>
        <v>0</v>
      </c>
      <c r="FV149" s="45"/>
    </row>
    <row r="150" spans="1:178" ht="3" customHeight="1" x14ac:dyDescent="0.25">
      <c r="A150" s="24">
        <v>1</v>
      </c>
      <c r="B150" s="28">
        <f>CI130</f>
        <v>0</v>
      </c>
      <c r="C150" s="28">
        <f>CJ130</f>
        <v>0</v>
      </c>
      <c r="D150" s="28">
        <f>CK130</f>
        <v>0</v>
      </c>
      <c r="E150" s="28">
        <f>CL130</f>
        <v>0</v>
      </c>
      <c r="F150" s="28">
        <f>CM130</f>
        <v>0</v>
      </c>
      <c r="H150" s="28">
        <f>CI130</f>
        <v>0</v>
      </c>
      <c r="I150" s="28">
        <f>CJ130</f>
        <v>0</v>
      </c>
      <c r="J150" s="28">
        <f>CK130</f>
        <v>0</v>
      </c>
      <c r="K150" s="28">
        <f>CL130</f>
        <v>0</v>
      </c>
      <c r="L150" s="28">
        <f>CM130</f>
        <v>0</v>
      </c>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CO150" s="3">
        <v>1</v>
      </c>
      <c r="CP150" s="3">
        <v>1</v>
      </c>
    </row>
    <row r="151" spans="1:178" ht="3" customHeight="1" x14ac:dyDescent="0.25">
      <c r="A151" s="24">
        <v>1</v>
      </c>
      <c r="B151" s="28">
        <f>CI152</f>
        <v>0</v>
      </c>
      <c r="C151" s="28">
        <f>CJ152</f>
        <v>0</v>
      </c>
      <c r="D151" s="28">
        <f>CK152</f>
        <v>0</v>
      </c>
      <c r="E151" s="28">
        <f>CL152</f>
        <v>0</v>
      </c>
      <c r="F151" s="28">
        <f>CM152</f>
        <v>0</v>
      </c>
      <c r="H151" s="28">
        <f>CI152</f>
        <v>0</v>
      </c>
      <c r="I151" s="28">
        <f>CJ152</f>
        <v>0</v>
      </c>
      <c r="J151" s="28">
        <f>CK152</f>
        <v>0</v>
      </c>
      <c r="K151" s="28">
        <f>CL152</f>
        <v>0</v>
      </c>
      <c r="L151" s="28">
        <f>CM152</f>
        <v>0</v>
      </c>
      <c r="CO151" s="3">
        <v>1</v>
      </c>
      <c r="CP151" s="3">
        <v>1</v>
      </c>
    </row>
    <row r="152" spans="1:178" ht="16.5" customHeight="1" x14ac:dyDescent="0.25">
      <c r="A152" s="24">
        <v>1</v>
      </c>
      <c r="B152" s="28">
        <f>CI152</f>
        <v>0</v>
      </c>
      <c r="C152" s="28">
        <f>CJ152</f>
        <v>0</v>
      </c>
      <c r="D152" s="28">
        <f>CK152</f>
        <v>0</v>
      </c>
      <c r="E152" s="28">
        <f>CL152</f>
        <v>0</v>
      </c>
      <c r="F152" s="28">
        <f>CM152</f>
        <v>0</v>
      </c>
      <c r="H152" s="28">
        <f>CI152</f>
        <v>0</v>
      </c>
      <c r="I152" s="28">
        <f>CJ152</f>
        <v>0</v>
      </c>
      <c r="J152" s="28">
        <f>CK152</f>
        <v>0</v>
      </c>
      <c r="K152" s="28">
        <f>CL152</f>
        <v>0</v>
      </c>
      <c r="L152" s="28">
        <f>CM152</f>
        <v>0</v>
      </c>
      <c r="N152" s="20" t="s">
        <v>30</v>
      </c>
      <c r="Q152" s="16">
        <f>Q130+1</f>
        <v>7</v>
      </c>
      <c r="R152" s="16"/>
      <c r="S152" s="5" t="s">
        <v>2</v>
      </c>
      <c r="Y152" s="49"/>
      <c r="Z152" s="50"/>
      <c r="AA152" s="50"/>
      <c r="AB152" s="50"/>
      <c r="AC152" s="50"/>
      <c r="AD152" s="50"/>
      <c r="AE152" s="50"/>
      <c r="AF152" s="50"/>
      <c r="AG152" s="50"/>
      <c r="AH152" s="50"/>
      <c r="AI152" s="50"/>
      <c r="AJ152" s="50"/>
      <c r="AK152" s="50"/>
      <c r="AL152" s="50"/>
      <c r="AM152" s="50"/>
      <c r="AN152" s="50"/>
      <c r="AO152" s="50"/>
      <c r="AP152" s="51"/>
      <c r="AS152" s="5" t="s">
        <v>23</v>
      </c>
      <c r="AV152" s="52"/>
      <c r="AW152" s="52"/>
      <c r="AX152" s="52"/>
      <c r="AY152" s="52"/>
      <c r="BA152" s="73">
        <f>IF(AW171&gt;0, IF(LEN(Y152)&gt;3,Y152,"Name fehlt"),Y152)</f>
        <v>0</v>
      </c>
      <c r="BB152" s="73"/>
      <c r="BC152" s="73"/>
      <c r="BD152" s="73"/>
      <c r="BE152" s="73"/>
      <c r="BI152" s="64">
        <f>IF(LEN(Y152)&gt;3, DATE((AW$1-BN153),12,31),0)</f>
        <v>0</v>
      </c>
      <c r="BJ152" s="64"/>
      <c r="BK152" s="64"/>
      <c r="BL152" s="64"/>
      <c r="BN152" s="25"/>
      <c r="BO152" s="25"/>
      <c r="BP152" s="25"/>
      <c r="BQ152" s="64">
        <f>IF(LEN(Y152)&gt;3, DATE((AW$1-BV153),1,1),0)</f>
        <v>0</v>
      </c>
      <c r="BR152" s="64"/>
      <c r="BS152" s="64"/>
      <c r="BT152" s="64"/>
      <c r="CI152" s="3">
        <f>IF(LEN(Y152)&gt;3,1,0)</f>
        <v>0</v>
      </c>
      <c r="CJ152" s="3">
        <f>IF(Y155="X",CI152,0)</f>
        <v>0</v>
      </c>
      <c r="CK152" s="3">
        <f>IF(AF155="X",CI152,0)</f>
        <v>0</v>
      </c>
      <c r="CL152" s="3">
        <f>IF(AM155="X",CI152,0)</f>
        <v>0</v>
      </c>
      <c r="CM152" s="3">
        <f>IF(AT155="X",CI152,0)</f>
        <v>0</v>
      </c>
      <c r="CO152" s="3">
        <v>1</v>
      </c>
      <c r="CP152" s="3">
        <v>1</v>
      </c>
    </row>
    <row r="153" spans="1:178" ht="16.5" customHeight="1" x14ac:dyDescent="0.25">
      <c r="A153" s="24">
        <v>1</v>
      </c>
      <c r="B153" s="28">
        <f>CI152</f>
        <v>0</v>
      </c>
      <c r="C153" s="28">
        <f>CJ152</f>
        <v>0</v>
      </c>
      <c r="D153" s="28">
        <f>CK152</f>
        <v>0</v>
      </c>
      <c r="E153" s="28">
        <f>CL152</f>
        <v>0</v>
      </c>
      <c r="F153" s="28">
        <f>CM152</f>
        <v>0</v>
      </c>
      <c r="H153" s="28">
        <f>CI152</f>
        <v>0</v>
      </c>
      <c r="I153" s="28">
        <f>CJ152</f>
        <v>0</v>
      </c>
      <c r="J153" s="28">
        <f>CK152</f>
        <v>0</v>
      </c>
      <c r="K153" s="28">
        <f>CL152</f>
        <v>0</v>
      </c>
      <c r="L153" s="28">
        <f>CM152</f>
        <v>0</v>
      </c>
      <c r="S153" s="5" t="s">
        <v>3</v>
      </c>
      <c r="Y153" s="49"/>
      <c r="Z153" s="50"/>
      <c r="AA153" s="50"/>
      <c r="AB153" s="50"/>
      <c r="AC153" s="50"/>
      <c r="AD153" s="50"/>
      <c r="AE153" s="50"/>
      <c r="AF153" s="50"/>
      <c r="AG153" s="50"/>
      <c r="AH153" s="50"/>
      <c r="AI153" s="50"/>
      <c r="AJ153" s="50"/>
      <c r="AK153" s="50"/>
      <c r="AL153" s="50"/>
      <c r="AM153" s="50"/>
      <c r="AN153" s="50"/>
      <c r="AO153" s="50"/>
      <c r="AP153" s="51"/>
      <c r="AS153" s="5" t="s">
        <v>11</v>
      </c>
      <c r="AW153" s="44" t="str">
        <f>IF(YEAR(AV152)&gt;1900,$AW$1-YEAR(AV152),"")</f>
        <v/>
      </c>
      <c r="AX153" s="68"/>
      <c r="AY153" s="45"/>
      <c r="BA153" s="73">
        <f>IF(LEN(Y152)&gt;3, IF(LEN(Y153)&gt;3, Y153, "Ort fehlt"),Y153)</f>
        <v>0</v>
      </c>
      <c r="BB153" s="73"/>
      <c r="BC153" s="73"/>
      <c r="BD153" s="73"/>
      <c r="BE153" s="73"/>
      <c r="BI153" s="15">
        <f>IF(Y155="X", $BG$4,0)</f>
        <v>0</v>
      </c>
      <c r="BJ153" s="15">
        <f>IF(AF155="X", $BG$5,0)</f>
        <v>0</v>
      </c>
      <c r="BK153" s="15">
        <f>IF(AM155="X", $BG$6,0)</f>
        <v>0</v>
      </c>
      <c r="BL153" s="15">
        <f>IF(AT155="X", $BG$7,0)</f>
        <v>0</v>
      </c>
      <c r="BN153" s="15" t="str">
        <f>IF(LEN(Y152)&gt;3, SUM(BI153:BL153),"")</f>
        <v/>
      </c>
      <c r="BQ153" s="15">
        <f>IF(Y155="X", $BI$4,0)</f>
        <v>0</v>
      </c>
      <c r="BR153" s="15">
        <f>IF(AF155="X", $BI$5,0)</f>
        <v>0</v>
      </c>
      <c r="BS153" s="15">
        <f>IF(AM155="X", $BI$6,0)</f>
        <v>0</v>
      </c>
      <c r="BT153" s="15">
        <f>IF(AT155="X", $BI$7,0)</f>
        <v>0</v>
      </c>
      <c r="BV153" s="15" t="str">
        <f>IF(LEN(Y152)&gt;3, SUM(BQ153:BT153),"")</f>
        <v/>
      </c>
      <c r="CO153" s="3">
        <v>1</v>
      </c>
      <c r="CP153" s="3">
        <v>1</v>
      </c>
    </row>
    <row r="154" spans="1:178" ht="3" customHeight="1" x14ac:dyDescent="0.25">
      <c r="A154" s="24">
        <v>1</v>
      </c>
      <c r="B154" s="28">
        <f>CI152</f>
        <v>0</v>
      </c>
      <c r="C154" s="28">
        <f>CJ152</f>
        <v>0</v>
      </c>
      <c r="D154" s="28">
        <f>CK152</f>
        <v>0</v>
      </c>
      <c r="E154" s="28">
        <f>CL152</f>
        <v>0</v>
      </c>
      <c r="F154" s="28">
        <f>CM152</f>
        <v>0</v>
      </c>
      <c r="H154" s="28">
        <f>CI152</f>
        <v>0</v>
      </c>
      <c r="I154" s="28">
        <f>CJ152</f>
        <v>0</v>
      </c>
      <c r="J154" s="28">
        <f>CK152</f>
        <v>0</v>
      </c>
      <c r="K154" s="28">
        <f>CL152</f>
        <v>0</v>
      </c>
      <c r="L154" s="28">
        <f>CM152</f>
        <v>0</v>
      </c>
      <c r="CO154" s="3">
        <v>1</v>
      </c>
      <c r="CP154" s="3">
        <v>1</v>
      </c>
    </row>
    <row r="155" spans="1:178" ht="16.5" customHeight="1" x14ac:dyDescent="0.25">
      <c r="A155" s="24">
        <v>1</v>
      </c>
      <c r="B155" s="28">
        <f>CI152</f>
        <v>0</v>
      </c>
      <c r="C155" s="28">
        <f>CJ152</f>
        <v>0</v>
      </c>
      <c r="D155" s="28">
        <f>CK152</f>
        <v>0</v>
      </c>
      <c r="E155" s="28">
        <f>CL152</f>
        <v>0</v>
      </c>
      <c r="F155" s="28">
        <f>CM152</f>
        <v>0</v>
      </c>
      <c r="H155" s="28">
        <f>CI152</f>
        <v>0</v>
      </c>
      <c r="I155" s="28">
        <f>CJ152</f>
        <v>0</v>
      </c>
      <c r="J155" s="28">
        <f>CK152</f>
        <v>0</v>
      </c>
      <c r="K155" s="28">
        <f>CL152</f>
        <v>0</v>
      </c>
      <c r="L155" s="28">
        <f>CM152</f>
        <v>0</v>
      </c>
      <c r="S155" s="72" t="s">
        <v>8</v>
      </c>
      <c r="T155" s="72"/>
      <c r="U155" s="72"/>
      <c r="V155" s="72"/>
      <c r="W155" s="72"/>
      <c r="Y155" s="1"/>
      <c r="Z155" s="5" t="str">
        <f>$BA$4</f>
        <v>U17-kniend</v>
      </c>
      <c r="AF155" s="1"/>
      <c r="AG155" s="5" t="str">
        <f>$BA$5</f>
        <v>U23-kniend</v>
      </c>
      <c r="AM155" s="1"/>
      <c r="AN155" s="5" t="str">
        <f>$BA$6</f>
        <v>---</v>
      </c>
      <c r="AT155" s="1"/>
      <c r="AU155" s="5" t="str">
        <f>$BA$7</f>
        <v>---</v>
      </c>
      <c r="BA155" s="15" t="str">
        <f>IF(LEN(Y152)&gt;3, IF(AF155="X", "", IF(AM155="X", "", IF(AT155="X","", IF(Y155="X", Y155,9999)))),"")</f>
        <v/>
      </c>
      <c r="BB155" s="3"/>
      <c r="BC155" s="15" t="str">
        <f>IF(LEN(Y152)&gt;3, IF(Y155="X", "", IF(AM155="X", "", IF(AT155="X","", IF(AF155="X", AF155,9999)))),"")</f>
        <v/>
      </c>
      <c r="BD155" s="3"/>
      <c r="BE155" s="15" t="str">
        <f>IF(LEN(Y152)&gt;3, IF(Y155="X", "", IF(AF155="X", "", IF(AT155="X","", IF(AM155="X", AM155,9999)))),"")</f>
        <v/>
      </c>
      <c r="BF155" s="3"/>
      <c r="BG155" s="15" t="str">
        <f>IF(LEN(Y152)&gt;3, IF(Y155="X", "", IF(AF155="X", "", IF(AM155="X", "",IF(AT155="X", AT155,9999)))),"")</f>
        <v/>
      </c>
      <c r="CO155" s="3">
        <v>1</v>
      </c>
      <c r="CP155" s="3">
        <v>1</v>
      </c>
    </row>
    <row r="156" spans="1:178" ht="3" customHeight="1" x14ac:dyDescent="0.25">
      <c r="A156" s="24">
        <v>1</v>
      </c>
      <c r="B156" s="28">
        <f>CI152</f>
        <v>0</v>
      </c>
      <c r="C156" s="28">
        <f>CJ152</f>
        <v>0</v>
      </c>
      <c r="D156" s="28">
        <f>CK152</f>
        <v>0</v>
      </c>
      <c r="E156" s="28">
        <f>CL152</f>
        <v>0</v>
      </c>
      <c r="F156" s="28">
        <f>CM152</f>
        <v>0</v>
      </c>
      <c r="H156" s="28">
        <f>CI152</f>
        <v>0</v>
      </c>
      <c r="I156" s="28">
        <f>CJ152</f>
        <v>0</v>
      </c>
      <c r="J156" s="28">
        <f>CK152</f>
        <v>0</v>
      </c>
      <c r="K156" s="28">
        <f>CL152</f>
        <v>0</v>
      </c>
      <c r="L156" s="28">
        <f>CM152</f>
        <v>0</v>
      </c>
      <c r="CO156" s="3">
        <v>1</v>
      </c>
      <c r="CP156" s="3">
        <v>1</v>
      </c>
    </row>
    <row r="157" spans="1:178" ht="16.5" customHeight="1" x14ac:dyDescent="0.25">
      <c r="A157" s="24">
        <v>1</v>
      </c>
      <c r="B157" s="28">
        <f>CI152</f>
        <v>0</v>
      </c>
      <c r="C157" s="28">
        <f>CJ152</f>
        <v>0</v>
      </c>
      <c r="D157" s="28">
        <f>CK152</f>
        <v>0</v>
      </c>
      <c r="E157" s="28">
        <f>CL152</f>
        <v>0</v>
      </c>
      <c r="F157" s="28">
        <f>CM152</f>
        <v>0</v>
      </c>
      <c r="H157" s="28">
        <f>CI152</f>
        <v>0</v>
      </c>
      <c r="I157" s="28">
        <f>CJ152</f>
        <v>0</v>
      </c>
      <c r="J157" s="28">
        <f>CK152</f>
        <v>0</v>
      </c>
      <c r="K157" s="28">
        <f>CL152</f>
        <v>0</v>
      </c>
      <c r="L157" s="28">
        <f>CM152</f>
        <v>0</v>
      </c>
      <c r="S157" s="5" t="s">
        <v>4</v>
      </c>
      <c r="Y157" s="1"/>
      <c r="Z157" s="5" t="s">
        <v>27</v>
      </c>
      <c r="AZ157" s="26" t="s">
        <v>26</v>
      </c>
      <c r="BA157" s="15" t="str">
        <f>IF(Y155="X", IF(Y157=$BS$4,Y157,IF(Y157=$BT$4,Y157,"XXX")),"")</f>
        <v/>
      </c>
      <c r="BB157" s="15" t="str">
        <f>IF(AF155="X", IF(Y157=$BS$5,Y157,IF(Y157=$BT$5,Y157,"XXX")),"")</f>
        <v/>
      </c>
      <c r="BC157" s="15" t="str">
        <f>IF(AM155="X", IF(Y157=$BS$6,Y157,IF(Y157=$BT$6,Y157,"XXX")),"")</f>
        <v/>
      </c>
      <c r="BD157" s="15" t="str">
        <f>IF(AT155="X", IF(Y157=$BS$7,Y157,IF(Y157=$BT$7,Y157,"XXX")),"")</f>
        <v/>
      </c>
      <c r="BE157" s="18" t="s">
        <v>26</v>
      </c>
      <c r="BF157" s="15" t="str">
        <f>BA157&amp;BB157&amp;BC157&amp;BD157</f>
        <v/>
      </c>
      <c r="BG157" s="26" t="s">
        <v>26</v>
      </c>
      <c r="BK157" s="26" t="s">
        <v>26</v>
      </c>
      <c r="CO157" s="3">
        <v>1</v>
      </c>
      <c r="CP157" s="3">
        <v>1</v>
      </c>
    </row>
    <row r="158" spans="1:178" ht="3" customHeight="1" x14ac:dyDescent="0.25">
      <c r="A158" s="24">
        <v>0</v>
      </c>
      <c r="B158" s="24">
        <v>0</v>
      </c>
      <c r="C158" s="24">
        <v>0</v>
      </c>
      <c r="D158" s="24">
        <v>0</v>
      </c>
      <c r="E158" s="24">
        <v>0</v>
      </c>
      <c r="F158" s="24">
        <v>0</v>
      </c>
      <c r="H158" s="28">
        <f>CI152*BK159</f>
        <v>0</v>
      </c>
      <c r="I158" s="28">
        <f>CJ152*BF159</f>
        <v>0</v>
      </c>
      <c r="J158" s="28">
        <f>CK152*BG159</f>
        <v>0</v>
      </c>
      <c r="K158" s="28">
        <f>CL152*BH159</f>
        <v>0</v>
      </c>
      <c r="L158" s="28">
        <f>CM152*BI159</f>
        <v>0</v>
      </c>
      <c r="CO158" s="3">
        <v>1</v>
      </c>
      <c r="CP158" s="3">
        <v>1</v>
      </c>
    </row>
    <row r="159" spans="1:178" ht="16.5" customHeight="1" x14ac:dyDescent="0.25">
      <c r="A159" s="24">
        <v>0</v>
      </c>
      <c r="B159" s="24">
        <v>0</v>
      </c>
      <c r="C159" s="24">
        <v>0</v>
      </c>
      <c r="D159" s="24">
        <v>0</v>
      </c>
      <c r="E159" s="24">
        <v>0</v>
      </c>
      <c r="F159" s="24">
        <v>0</v>
      </c>
      <c r="H159" s="28">
        <f>CI152*BK159</f>
        <v>0</v>
      </c>
      <c r="I159" s="28">
        <f>CJ152*BF159</f>
        <v>0</v>
      </c>
      <c r="J159" s="28">
        <f>CK152*BG159</f>
        <v>0</v>
      </c>
      <c r="K159" s="28">
        <f>CL152*BH159</f>
        <v>0</v>
      </c>
      <c r="L159" s="28">
        <f>CM152*BI159</f>
        <v>0</v>
      </c>
      <c r="S159" s="60" t="str">
        <f>IF(BK159=1,"P 1","")</f>
        <v/>
      </c>
      <c r="T159" s="5" t="s">
        <v>5</v>
      </c>
      <c r="Y159" s="53"/>
      <c r="Z159" s="54"/>
      <c r="AA159" s="53"/>
      <c r="AB159" s="54"/>
      <c r="AC159" s="53"/>
      <c r="AD159" s="54"/>
      <c r="AE159" s="53"/>
      <c r="AF159" s="54"/>
      <c r="AG159" s="53"/>
      <c r="AH159" s="54"/>
      <c r="AI159" s="53"/>
      <c r="AJ159" s="54"/>
      <c r="AK159" s="53"/>
      <c r="AL159" s="54"/>
      <c r="AM159" s="53"/>
      <c r="AN159" s="54"/>
      <c r="AO159" s="53"/>
      <c r="AP159" s="54"/>
      <c r="AQ159" s="53"/>
      <c r="AR159" s="54"/>
      <c r="AS159" s="3"/>
      <c r="AW159" s="61"/>
      <c r="AX159" s="62"/>
      <c r="AY159" s="63"/>
      <c r="BA159" s="44">
        <f>SUM(Y159:AR159)*BK159</f>
        <v>0</v>
      </c>
      <c r="BB159" s="68"/>
      <c r="BC159" s="45"/>
      <c r="BF159" s="15">
        <f>IF(Y155="X", IF($BK$4&gt;=10,1,0),0)</f>
        <v>0</v>
      </c>
      <c r="BG159" s="15">
        <f>IF(AF155="X", IF($BK$5&gt;=10,1,0),0)</f>
        <v>0</v>
      </c>
      <c r="BH159" s="15">
        <f>IF(AM155="X", IF($BK$6&gt;=10,1,0),0)</f>
        <v>0</v>
      </c>
      <c r="BI159" s="15">
        <f>IF(AT155="X", IF($BK$7&gt;=10,1,0),0)</f>
        <v>0</v>
      </c>
      <c r="BK159" s="15">
        <f>SUM(BF159:BI159)</f>
        <v>0</v>
      </c>
      <c r="BN159" s="59" t="str">
        <f>IF($CI152=0, "", IF($BK159=0, IF(Y159&lt;&gt;0, 999,-1),Y159))</f>
        <v/>
      </c>
      <c r="BO159" s="59"/>
      <c r="BP159" s="59" t="str">
        <f>IF($CI152=0, "", IF($BK159=0, IF(AA159&lt;&gt;0, 999,-1),AA159))</f>
        <v/>
      </c>
      <c r="BQ159" s="59"/>
      <c r="BR159" s="59" t="str">
        <f>IF($CI152=0, "", IF($BK159=0, IF(AC159&lt;&gt;0, 999,-1),AC159))</f>
        <v/>
      </c>
      <c r="BS159" s="59"/>
      <c r="BT159" s="59" t="str">
        <f>IF($CI152=0, "", IF($BK159=0, IF(AE159&lt;&gt;0, 999,-1),AE159))</f>
        <v/>
      </c>
      <c r="BU159" s="59"/>
      <c r="BV159" s="59" t="str">
        <f>IF($CI152=0, "", IF($BK159=0, IF(AG159&lt;&gt;0, 999,-1),AG159))</f>
        <v/>
      </c>
      <c r="BW159" s="59"/>
      <c r="BX159" s="59" t="str">
        <f>IF($CI152=0, "", IF($BK159=0, IF(AI159&lt;&gt;0, 999,-1),AI159))</f>
        <v/>
      </c>
      <c r="BY159" s="59"/>
      <c r="BZ159" s="59" t="str">
        <f>IF($CI152=0, "", IF($BK159=0, IF(AK159&lt;&gt;0, 999,-1),AK159))</f>
        <v/>
      </c>
      <c r="CA159" s="59"/>
      <c r="CB159" s="59" t="str">
        <f>IF($CI152=0, "", IF($BK159=0, IF(AM159&lt;&gt;0, 999,-1),AM159))</f>
        <v/>
      </c>
      <c r="CC159" s="59"/>
      <c r="CD159" s="59" t="str">
        <f>IF($CI152=0, "", IF($BK159=0, IF(AO159&lt;&gt;0, 999,-1),AO159))</f>
        <v/>
      </c>
      <c r="CE159" s="59"/>
      <c r="CF159" s="59" t="str">
        <f>IF($CI152=0, "", IF($BK159=0, IF(AQ159&lt;&gt;0, 999,-1),AQ159))</f>
        <v/>
      </c>
      <c r="CG159" s="59"/>
      <c r="CO159" s="3">
        <v>1</v>
      </c>
      <c r="CP159" s="3">
        <v>1</v>
      </c>
    </row>
    <row r="160" spans="1:178" ht="16.5" customHeight="1" x14ac:dyDescent="0.25">
      <c r="A160" s="24">
        <v>0</v>
      </c>
      <c r="B160" s="24">
        <v>0</v>
      </c>
      <c r="C160" s="24">
        <v>0</v>
      </c>
      <c r="D160" s="24">
        <v>0</v>
      </c>
      <c r="E160" s="24">
        <v>0</v>
      </c>
      <c r="F160" s="24">
        <v>0</v>
      </c>
      <c r="H160" s="28">
        <f>CI152*BK159</f>
        <v>0</v>
      </c>
      <c r="I160" s="28">
        <f>CJ152*BF159</f>
        <v>0</v>
      </c>
      <c r="J160" s="28">
        <f>CK152*BG159</f>
        <v>0</v>
      </c>
      <c r="K160" s="28">
        <f>CL152*BH159</f>
        <v>0</v>
      </c>
      <c r="L160" s="28">
        <f>CM152*BI159</f>
        <v>0</v>
      </c>
      <c r="S160" s="60"/>
      <c r="T160" s="5" t="s">
        <v>6</v>
      </c>
      <c r="Z160" s="27" t="s">
        <v>32</v>
      </c>
      <c r="AA160" s="55">
        <f>IF($AV$4&lt;&gt;0, AO147+1*BK159,0)</f>
        <v>0</v>
      </c>
      <c r="AB160" s="56"/>
      <c r="AC160" s="56"/>
      <c r="AD160" s="57"/>
      <c r="AN160" s="27" t="s">
        <v>33</v>
      </c>
      <c r="AO160" s="55">
        <f>IF(AA160*BK159&lt;&gt;0, AA160+10/BK160-1,AA160)</f>
        <v>0</v>
      </c>
      <c r="AP160" s="56"/>
      <c r="AQ160" s="56"/>
      <c r="AR160" s="57"/>
      <c r="AW160" s="58" t="s">
        <v>12</v>
      </c>
      <c r="AX160" s="58"/>
      <c r="AY160" s="58"/>
      <c r="BA160" s="59">
        <f>IF(LEN(Y152)&gt;3, 1,0)</f>
        <v>0</v>
      </c>
      <c r="BB160" s="59"/>
      <c r="BC160" s="59"/>
      <c r="BF160" s="15">
        <f>BF159*$BY$4</f>
        <v>0</v>
      </c>
      <c r="BG160" s="15">
        <f>BG159*$BY$5</f>
        <v>0</v>
      </c>
      <c r="BH160" s="15">
        <f>BH159*$BY$6</f>
        <v>0</v>
      </c>
      <c r="BI160" s="15">
        <f>BI159*$BY$7</f>
        <v>0</v>
      </c>
      <c r="BK160" s="15">
        <f>SUM(BF160:BI160)</f>
        <v>0</v>
      </c>
      <c r="CO160" s="3">
        <v>1</v>
      </c>
      <c r="CP160" s="3">
        <v>1</v>
      </c>
    </row>
    <row r="161" spans="1:178" ht="3" customHeight="1" x14ac:dyDescent="0.25">
      <c r="A161" s="24">
        <v>0</v>
      </c>
      <c r="B161" s="24">
        <v>0</v>
      </c>
      <c r="C161" s="24">
        <v>0</v>
      </c>
      <c r="D161" s="24">
        <v>0</v>
      </c>
      <c r="E161" s="24">
        <v>0</v>
      </c>
      <c r="F161" s="24">
        <v>0</v>
      </c>
      <c r="H161" s="28">
        <f>CI152*BK162</f>
        <v>0</v>
      </c>
      <c r="I161" s="28">
        <f>CJ152*BF162</f>
        <v>0</v>
      </c>
      <c r="J161" s="28">
        <f>CK152*BG162</f>
        <v>0</v>
      </c>
      <c r="K161" s="28">
        <f>CL152*BH162</f>
        <v>0</v>
      </c>
      <c r="L161" s="28">
        <f>CM152*BI162</f>
        <v>0</v>
      </c>
      <c r="CO161" s="3">
        <v>1</v>
      </c>
      <c r="CP161" s="3">
        <v>1</v>
      </c>
    </row>
    <row r="162" spans="1:178" ht="16.5" customHeight="1" x14ac:dyDescent="0.25">
      <c r="A162" s="24">
        <v>0</v>
      </c>
      <c r="B162" s="24">
        <v>0</v>
      </c>
      <c r="C162" s="24">
        <v>0</v>
      </c>
      <c r="D162" s="24">
        <v>0</v>
      </c>
      <c r="E162" s="24">
        <v>0</v>
      </c>
      <c r="F162" s="24">
        <v>0</v>
      </c>
      <c r="H162" s="28">
        <f>CI152*BK162</f>
        <v>0</v>
      </c>
      <c r="I162" s="28">
        <f>CJ152*BF162</f>
        <v>0</v>
      </c>
      <c r="J162" s="28">
        <f>CK152*BG162</f>
        <v>0</v>
      </c>
      <c r="K162" s="28">
        <f>CL152*BH162</f>
        <v>0</v>
      </c>
      <c r="L162" s="28">
        <f>CM152*BI162</f>
        <v>0</v>
      </c>
      <c r="S162" s="60" t="str">
        <f>IF(BK162=1,"P 2","")</f>
        <v/>
      </c>
      <c r="T162" s="5" t="s">
        <v>5</v>
      </c>
      <c r="Y162" s="53"/>
      <c r="Z162" s="54"/>
      <c r="AA162" s="53"/>
      <c r="AB162" s="54"/>
      <c r="AC162" s="53"/>
      <c r="AD162" s="54"/>
      <c r="AE162" s="53"/>
      <c r="AF162" s="54"/>
      <c r="AG162" s="53"/>
      <c r="AH162" s="54"/>
      <c r="AI162" s="53"/>
      <c r="AJ162" s="54"/>
      <c r="AK162" s="53"/>
      <c r="AL162" s="54"/>
      <c r="AM162" s="53"/>
      <c r="AN162" s="54"/>
      <c r="AO162" s="53"/>
      <c r="AP162" s="54"/>
      <c r="AQ162" s="53"/>
      <c r="AR162" s="54"/>
      <c r="AS162" s="3"/>
      <c r="AW162" s="61"/>
      <c r="AX162" s="62"/>
      <c r="AY162" s="63"/>
      <c r="BA162" s="44">
        <f>SUM(Y162:AR162)*BK162</f>
        <v>0</v>
      </c>
      <c r="BB162" s="68"/>
      <c r="BC162" s="45"/>
      <c r="BF162" s="15">
        <f>IF(Y155="X", IF($BK$4&gt;=20,1,0),0)</f>
        <v>0</v>
      </c>
      <c r="BG162" s="15">
        <f>IF(AF155="X", IF($BK$5&gt;=20,1,0),0)</f>
        <v>0</v>
      </c>
      <c r="BH162" s="15">
        <f>IF(AM155="X", IF($BK$6&gt;=20,1,0),0)</f>
        <v>0</v>
      </c>
      <c r="BI162" s="15">
        <f>IF(AT155="X", IF($BK$7&gt;=20,1,0),0)</f>
        <v>0</v>
      </c>
      <c r="BK162" s="15">
        <f>SUM(BF162:BI162)</f>
        <v>0</v>
      </c>
      <c r="BN162" s="59" t="str">
        <f>IF($CI152=0, "", IF($BK162=0, IF(Y162&lt;&gt;0, 999,-1),Y162))</f>
        <v/>
      </c>
      <c r="BO162" s="59"/>
      <c r="BP162" s="59" t="str">
        <f>IF($CI152=0, "", IF($BK162=0, IF(AA162&lt;&gt;0, 999,-1),AA162))</f>
        <v/>
      </c>
      <c r="BQ162" s="59"/>
      <c r="BR162" s="59" t="str">
        <f>IF($CI152=0, "", IF($BK162=0, IF(AC162&lt;&gt;0, 999,-1),AC162))</f>
        <v/>
      </c>
      <c r="BS162" s="59"/>
      <c r="BT162" s="59" t="str">
        <f>IF($CI152=0, "", IF($BK162=0, IF(AE162&lt;&gt;0, 999,-1),AE162))</f>
        <v/>
      </c>
      <c r="BU162" s="59"/>
      <c r="BV162" s="59" t="str">
        <f>IF($CI152=0, "", IF($BK162=0, IF(AG162&lt;&gt;0, 999,-1),AG162))</f>
        <v/>
      </c>
      <c r="BW162" s="59"/>
      <c r="BX162" s="59" t="str">
        <f>IF($CI152=0, "", IF($BK162=0, IF(AI162&lt;&gt;0, 999,-1),AI162))</f>
        <v/>
      </c>
      <c r="BY162" s="59"/>
      <c r="BZ162" s="59" t="str">
        <f>IF($CI152=0, "", IF($BK162=0, IF(AK162&lt;&gt;0, 999,-1),AK162))</f>
        <v/>
      </c>
      <c r="CA162" s="59"/>
      <c r="CB162" s="59" t="str">
        <f>IF($CI152=0, "", IF($BK162=0, IF(AM162&lt;&gt;0, 999,-1),AM162))</f>
        <v/>
      </c>
      <c r="CC162" s="59"/>
      <c r="CD162" s="59" t="str">
        <f>IF($CI152=0, "", IF($BK162=0, IF(AO162&lt;&gt;0, 999,-1),AO162))</f>
        <v/>
      </c>
      <c r="CE162" s="59"/>
      <c r="CF162" s="59" t="str">
        <f>IF($CI152=0, "", IF($BK162=0, IF(AQ162&lt;&gt;0, 999,-1),AQ162))</f>
        <v/>
      </c>
      <c r="CG162" s="59"/>
      <c r="CO162" s="3">
        <v>1</v>
      </c>
      <c r="CP162" s="3">
        <v>1</v>
      </c>
    </row>
    <row r="163" spans="1:178" ht="16.5" customHeight="1" x14ac:dyDescent="0.25">
      <c r="A163" s="24">
        <v>0</v>
      </c>
      <c r="B163" s="24">
        <v>0</v>
      </c>
      <c r="C163" s="24">
        <v>0</v>
      </c>
      <c r="D163" s="24">
        <v>0</v>
      </c>
      <c r="E163" s="24">
        <v>0</v>
      </c>
      <c r="F163" s="24">
        <v>0</v>
      </c>
      <c r="H163" s="28">
        <f>CI152*BK162</f>
        <v>0</v>
      </c>
      <c r="I163" s="28">
        <f>CJ152*BF162</f>
        <v>0</v>
      </c>
      <c r="J163" s="28">
        <f>CK152*BG162</f>
        <v>0</v>
      </c>
      <c r="K163" s="28">
        <f>CL152*BH162</f>
        <v>0</v>
      </c>
      <c r="L163" s="28">
        <f>CM152*BI162</f>
        <v>0</v>
      </c>
      <c r="S163" s="60"/>
      <c r="T163" s="5" t="s">
        <v>6</v>
      </c>
      <c r="Z163" s="27" t="s">
        <v>32</v>
      </c>
      <c r="AA163" s="55">
        <f>IF(AO160&lt;&gt;0, AO160+1*BK162,0)</f>
        <v>0</v>
      </c>
      <c r="AB163" s="56"/>
      <c r="AC163" s="56"/>
      <c r="AD163" s="57"/>
      <c r="AN163" s="27" t="s">
        <v>33</v>
      </c>
      <c r="AO163" s="55">
        <f>IF(AA163*BK162&lt;&gt;0, AA163+10/BK163-1,AA163)</f>
        <v>0</v>
      </c>
      <c r="AP163" s="56"/>
      <c r="AQ163" s="56"/>
      <c r="AR163" s="57"/>
      <c r="AW163" s="58" t="s">
        <v>12</v>
      </c>
      <c r="AX163" s="58"/>
      <c r="AY163" s="58"/>
      <c r="BF163" s="15">
        <f>BF162*$BY$4</f>
        <v>0</v>
      </c>
      <c r="BG163" s="15">
        <f>BG162*$BY$5</f>
        <v>0</v>
      </c>
      <c r="BH163" s="15">
        <f>BH162*$BY$6</f>
        <v>0</v>
      </c>
      <c r="BI163" s="15">
        <f>BI162*$BY$7</f>
        <v>0</v>
      </c>
      <c r="BK163" s="15">
        <f>SUM(BF163:BI163)</f>
        <v>0</v>
      </c>
      <c r="CO163" s="3">
        <v>1</v>
      </c>
      <c r="CP163" s="3">
        <v>1</v>
      </c>
    </row>
    <row r="164" spans="1:178" ht="3" customHeight="1" x14ac:dyDescent="0.25">
      <c r="A164" s="24">
        <v>0</v>
      </c>
      <c r="B164" s="24">
        <v>0</v>
      </c>
      <c r="C164" s="24">
        <v>0</v>
      </c>
      <c r="D164" s="24">
        <v>0</v>
      </c>
      <c r="E164" s="24">
        <v>0</v>
      </c>
      <c r="F164" s="24">
        <v>0</v>
      </c>
      <c r="H164" s="28">
        <f>CI152*BK165</f>
        <v>0</v>
      </c>
      <c r="I164" s="28">
        <f>CJ152*BF165</f>
        <v>0</v>
      </c>
      <c r="J164" s="28">
        <f>CK152*BG165</f>
        <v>0</v>
      </c>
      <c r="K164" s="28">
        <f>CL152*BH165</f>
        <v>0</v>
      </c>
      <c r="L164" s="28">
        <f>CM152*BI165</f>
        <v>0</v>
      </c>
      <c r="CO164" s="3">
        <v>1</v>
      </c>
      <c r="CP164" s="3">
        <v>1</v>
      </c>
    </row>
    <row r="165" spans="1:178" ht="16.5" customHeight="1" x14ac:dyDescent="0.25">
      <c r="A165" s="24">
        <v>0</v>
      </c>
      <c r="B165" s="24">
        <v>0</v>
      </c>
      <c r="C165" s="24">
        <v>0</v>
      </c>
      <c r="D165" s="24">
        <v>0</v>
      </c>
      <c r="E165" s="24">
        <v>0</v>
      </c>
      <c r="F165" s="24">
        <v>0</v>
      </c>
      <c r="H165" s="28">
        <f>CI152*BK165</f>
        <v>0</v>
      </c>
      <c r="I165" s="28">
        <f>CJ152*BF165</f>
        <v>0</v>
      </c>
      <c r="J165" s="28">
        <f>CK152*BG165</f>
        <v>0</v>
      </c>
      <c r="K165" s="28">
        <f>CL152*BH165</f>
        <v>0</v>
      </c>
      <c r="L165" s="28">
        <f>CM152*BI165</f>
        <v>0</v>
      </c>
      <c r="S165" s="60" t="str">
        <f>IF(BK165=1,"P 3","")</f>
        <v/>
      </c>
      <c r="T165" s="5" t="s">
        <v>5</v>
      </c>
      <c r="Y165" s="53"/>
      <c r="Z165" s="54"/>
      <c r="AA165" s="53"/>
      <c r="AB165" s="54"/>
      <c r="AC165" s="53"/>
      <c r="AD165" s="54"/>
      <c r="AE165" s="53"/>
      <c r="AF165" s="54"/>
      <c r="AG165" s="53"/>
      <c r="AH165" s="54"/>
      <c r="AI165" s="53"/>
      <c r="AJ165" s="54"/>
      <c r="AK165" s="53"/>
      <c r="AL165" s="54"/>
      <c r="AM165" s="53"/>
      <c r="AN165" s="54"/>
      <c r="AO165" s="53"/>
      <c r="AP165" s="54"/>
      <c r="AQ165" s="53"/>
      <c r="AR165" s="54"/>
      <c r="AS165" s="3"/>
      <c r="AW165" s="61"/>
      <c r="AX165" s="62"/>
      <c r="AY165" s="63"/>
      <c r="BA165" s="44">
        <f>SUM(Y165:AR165)*BK165</f>
        <v>0</v>
      </c>
      <c r="BB165" s="68"/>
      <c r="BC165" s="45"/>
      <c r="BF165" s="15">
        <f>IF(Y155="X", IF($BK$4&gt;=30,1,0),0)</f>
        <v>0</v>
      </c>
      <c r="BG165" s="15">
        <f>IF(AF155="X", IF($BK$5&gt;=30,1,0),0)</f>
        <v>0</v>
      </c>
      <c r="BH165" s="15">
        <f>IF(AM155="X", IF($BK$6&gt;=30,1,0),0)</f>
        <v>0</v>
      </c>
      <c r="BI165" s="15">
        <f>IF(AT155="X", IF($BK$7&gt;=30,1,0),0)</f>
        <v>0</v>
      </c>
      <c r="BK165" s="15">
        <f>SUM(BF165:BI165)</f>
        <v>0</v>
      </c>
      <c r="BN165" s="59" t="str">
        <f>IF($CI152=0, "", IF($BK165=0, IF(Y165&lt;&gt;0, 999,-1),Y165))</f>
        <v/>
      </c>
      <c r="BO165" s="59"/>
      <c r="BP165" s="59" t="str">
        <f>IF($CI152=0, "", IF($BK165=0, IF(AA165&lt;&gt;0, 999,-1),AA165))</f>
        <v/>
      </c>
      <c r="BQ165" s="59"/>
      <c r="BR165" s="59" t="str">
        <f>IF($CI152=0, "", IF($BK165=0, IF(AC165&lt;&gt;0, 999,-1),AC165))</f>
        <v/>
      </c>
      <c r="BS165" s="59"/>
      <c r="BT165" s="59" t="str">
        <f>IF($CI152=0, "", IF($BK165=0, IF(AE165&lt;&gt;0, 999,-1),AE165))</f>
        <v/>
      </c>
      <c r="BU165" s="59"/>
      <c r="BV165" s="59" t="str">
        <f>IF($CI152=0, "", IF($BK165=0, IF(AG165&lt;&gt;0, 999,-1),AG165))</f>
        <v/>
      </c>
      <c r="BW165" s="59"/>
      <c r="BX165" s="59" t="str">
        <f>IF($CI152=0, "", IF($BK165=0, IF(AI165&lt;&gt;0, 999,-1),AI165))</f>
        <v/>
      </c>
      <c r="BY165" s="59"/>
      <c r="BZ165" s="59" t="str">
        <f>IF($CI152=0, "", IF($BK165=0, IF(AK165&lt;&gt;0, 999,-1),AK165))</f>
        <v/>
      </c>
      <c r="CA165" s="59"/>
      <c r="CB165" s="59" t="str">
        <f>IF($CI152=0, "", IF($BK165=0, IF(AM165&lt;&gt;0, 999,-1),AM165))</f>
        <v/>
      </c>
      <c r="CC165" s="59"/>
      <c r="CD165" s="59" t="str">
        <f>IF($CI152=0, "", IF($BK165=0, IF(AO165&lt;&gt;0, 999,-1),AO165))</f>
        <v/>
      </c>
      <c r="CE165" s="59"/>
      <c r="CF165" s="59" t="str">
        <f>IF($CI152=0, "", IF($BK165=0, IF(AQ165&lt;&gt;0, 999,-1),AQ165))</f>
        <v/>
      </c>
      <c r="CG165" s="59"/>
      <c r="CH165" s="3"/>
      <c r="CO165" s="3">
        <v>1</v>
      </c>
      <c r="CP165" s="3">
        <v>1</v>
      </c>
    </row>
    <row r="166" spans="1:178" ht="16.5" customHeight="1" x14ac:dyDescent="0.25">
      <c r="A166" s="24">
        <v>0</v>
      </c>
      <c r="B166" s="24">
        <v>0</v>
      </c>
      <c r="C166" s="24">
        <v>0</v>
      </c>
      <c r="D166" s="24">
        <v>0</v>
      </c>
      <c r="E166" s="24">
        <v>0</v>
      </c>
      <c r="F166" s="24">
        <v>0</v>
      </c>
      <c r="H166" s="28">
        <f>CI152*BK165</f>
        <v>0</v>
      </c>
      <c r="I166" s="28">
        <f>CJ152*BF165</f>
        <v>0</v>
      </c>
      <c r="J166" s="28">
        <f>CK152*BG165</f>
        <v>0</v>
      </c>
      <c r="K166" s="28">
        <f>CL152*BH165</f>
        <v>0</v>
      </c>
      <c r="L166" s="28">
        <f>CM152*BI165</f>
        <v>0</v>
      </c>
      <c r="S166" s="60"/>
      <c r="T166" s="5" t="s">
        <v>6</v>
      </c>
      <c r="Z166" s="27" t="s">
        <v>32</v>
      </c>
      <c r="AA166" s="55">
        <f>IF(AO163&lt;&gt;0, AO163+1*BK165,0)</f>
        <v>0</v>
      </c>
      <c r="AB166" s="56"/>
      <c r="AC166" s="56"/>
      <c r="AD166" s="57"/>
      <c r="AN166" s="27" t="s">
        <v>33</v>
      </c>
      <c r="AO166" s="55">
        <f>IF(AA166*BK165&lt;&gt;0, AA166+10/BK166-1,AA166)</f>
        <v>0</v>
      </c>
      <c r="AP166" s="56"/>
      <c r="AQ166" s="56"/>
      <c r="AR166" s="57"/>
      <c r="AW166" s="58" t="s">
        <v>12</v>
      </c>
      <c r="AX166" s="58"/>
      <c r="AY166" s="58"/>
      <c r="BF166" s="15">
        <f>BF165*$BY$4</f>
        <v>0</v>
      </c>
      <c r="BG166" s="15">
        <f>BG165*$BY$5</f>
        <v>0</v>
      </c>
      <c r="BH166" s="15">
        <f>BH165*$BY$6</f>
        <v>0</v>
      </c>
      <c r="BI166" s="15">
        <f>BI165*$BY$7</f>
        <v>0</v>
      </c>
      <c r="BK166" s="15">
        <f>SUM(BF166:BI166)</f>
        <v>0</v>
      </c>
      <c r="CO166" s="3">
        <v>1</v>
      </c>
      <c r="CP166" s="3">
        <v>1</v>
      </c>
    </row>
    <row r="167" spans="1:178" ht="3" customHeight="1" x14ac:dyDescent="0.25">
      <c r="A167" s="24">
        <v>0</v>
      </c>
      <c r="B167" s="24">
        <v>0</v>
      </c>
      <c r="C167" s="24">
        <v>0</v>
      </c>
      <c r="D167" s="24">
        <v>0</v>
      </c>
      <c r="E167" s="24">
        <v>0</v>
      </c>
      <c r="F167" s="24">
        <v>0</v>
      </c>
      <c r="H167" s="28">
        <f>CI152*BK168</f>
        <v>0</v>
      </c>
      <c r="I167" s="28">
        <f>CJ152*BF168</f>
        <v>0</v>
      </c>
      <c r="J167" s="28">
        <f>CK152*BG168</f>
        <v>0</v>
      </c>
      <c r="K167" s="28">
        <f>CL152*BH168</f>
        <v>0</v>
      </c>
      <c r="L167" s="28">
        <f>CM152*BI168</f>
        <v>0</v>
      </c>
      <c r="CO167" s="3">
        <v>1</v>
      </c>
      <c r="CP167" s="3">
        <v>1</v>
      </c>
    </row>
    <row r="168" spans="1:178" ht="16.5" customHeight="1" x14ac:dyDescent="0.25">
      <c r="A168" s="24">
        <v>0</v>
      </c>
      <c r="B168" s="24">
        <v>0</v>
      </c>
      <c r="C168" s="24">
        <v>0</v>
      </c>
      <c r="D168" s="24">
        <v>0</v>
      </c>
      <c r="E168" s="24">
        <v>0</v>
      </c>
      <c r="F168" s="24">
        <v>0</v>
      </c>
      <c r="H168" s="28">
        <f>CI152*BK168</f>
        <v>0</v>
      </c>
      <c r="I168" s="28">
        <f>CJ152*BF168</f>
        <v>0</v>
      </c>
      <c r="J168" s="28">
        <f>CK152*BG168</f>
        <v>0</v>
      </c>
      <c r="K168" s="28">
        <f>CL152*BH168</f>
        <v>0</v>
      </c>
      <c r="L168" s="28">
        <f>CM152*BI168</f>
        <v>0</v>
      </c>
      <c r="S168" s="60" t="str">
        <f>IF(BK168=1,"P 4","")</f>
        <v/>
      </c>
      <c r="T168" s="5" t="s">
        <v>5</v>
      </c>
      <c r="Y168" s="53"/>
      <c r="Z168" s="54"/>
      <c r="AA168" s="53"/>
      <c r="AB168" s="54"/>
      <c r="AC168" s="53"/>
      <c r="AD168" s="54"/>
      <c r="AE168" s="53"/>
      <c r="AF168" s="54"/>
      <c r="AG168" s="53"/>
      <c r="AH168" s="54"/>
      <c r="AI168" s="53"/>
      <c r="AJ168" s="54"/>
      <c r="AK168" s="53"/>
      <c r="AL168" s="54"/>
      <c r="AM168" s="53"/>
      <c r="AN168" s="54"/>
      <c r="AO168" s="53"/>
      <c r="AP168" s="54"/>
      <c r="AQ168" s="53"/>
      <c r="AR168" s="54"/>
      <c r="AS168" s="3"/>
      <c r="AW168" s="61"/>
      <c r="AX168" s="62"/>
      <c r="AY168" s="63"/>
      <c r="BA168" s="44">
        <f>SUM(Y168:AR168)*BK168</f>
        <v>0</v>
      </c>
      <c r="BB168" s="68"/>
      <c r="BC168" s="45"/>
      <c r="BF168" s="15">
        <f>IF(Y155="X", IF($BK$4&gt;=40,1,0),0)</f>
        <v>0</v>
      </c>
      <c r="BG168" s="15">
        <f>IF(AF155="X", IF($BK$5&gt;=40,1,0),0)</f>
        <v>0</v>
      </c>
      <c r="BH168" s="15">
        <f>IF(AM155="X", IF($BK$6&gt;=40,1,0),0)</f>
        <v>0</v>
      </c>
      <c r="BI168" s="15">
        <f>IF(AT155="X", IF($BK$7&gt;=30,1,0),0)</f>
        <v>0</v>
      </c>
      <c r="BK168" s="15">
        <f>SUM(BF168:BI168)</f>
        <v>0</v>
      </c>
      <c r="BN168" s="59" t="str">
        <f>IF($CI152=0, "", IF($BK168=0, IF(Y168&lt;&gt;0, 999,-1),Y168))</f>
        <v/>
      </c>
      <c r="BO168" s="59"/>
      <c r="BP168" s="59" t="str">
        <f>IF($CI152=0, "", IF($BK168=0, IF(AA168&lt;&gt;0, 999,-1),AA168))</f>
        <v/>
      </c>
      <c r="BQ168" s="59"/>
      <c r="BR168" s="59" t="str">
        <f>IF($CI152=0, "", IF($BK168=0, IF(AC168&lt;&gt;0, 999,-1),AC168))</f>
        <v/>
      </c>
      <c r="BS168" s="59"/>
      <c r="BT168" s="59" t="str">
        <f>IF($CI152=0, "", IF($BK168=0, IF(AE168&lt;&gt;0, 999,-1),AE168))</f>
        <v/>
      </c>
      <c r="BU168" s="59"/>
      <c r="BV168" s="59" t="str">
        <f>IF($CI152=0, "", IF($BK168=0, IF(AG168&lt;&gt;0, 999,-1),AG168))</f>
        <v/>
      </c>
      <c r="BW168" s="59"/>
      <c r="BX168" s="59" t="str">
        <f>IF($CI152=0, "", IF($BK168=0, IF(AI168&lt;&gt;0, 999,-1),AI168))</f>
        <v/>
      </c>
      <c r="BY168" s="59"/>
      <c r="BZ168" s="59" t="str">
        <f>IF($CI152=0, "", IF($BK168=0, IF(AK168&lt;&gt;0, 999,-1),AK168))</f>
        <v/>
      </c>
      <c r="CA168" s="59"/>
      <c r="CB168" s="59" t="str">
        <f>IF($CI152=0, "", IF($BK168=0, IF(AM168&lt;&gt;0, 999,-1),AM168))</f>
        <v/>
      </c>
      <c r="CC168" s="59"/>
      <c r="CD168" s="59" t="str">
        <f>IF($CI152=0, "", IF($BK168=0, IF(AO168&lt;&gt;0, 999,-1),AO168))</f>
        <v/>
      </c>
      <c r="CE168" s="59"/>
      <c r="CF168" s="59" t="str">
        <f>IF($CI152=0, "", IF($BK168=0, IF(AQ168&lt;&gt;0, 999,-1),AQ168))</f>
        <v/>
      </c>
      <c r="CG168" s="59"/>
      <c r="CH168" s="3"/>
      <c r="CO168" s="3">
        <v>1</v>
      </c>
      <c r="CP168" s="3">
        <v>1</v>
      </c>
    </row>
    <row r="169" spans="1:178" ht="16.5" customHeight="1" x14ac:dyDescent="0.25">
      <c r="A169" s="24">
        <v>0</v>
      </c>
      <c r="B169" s="24">
        <v>0</v>
      </c>
      <c r="C169" s="24">
        <v>0</v>
      </c>
      <c r="D169" s="24">
        <v>0</v>
      </c>
      <c r="E169" s="24">
        <v>0</v>
      </c>
      <c r="F169" s="24">
        <v>0</v>
      </c>
      <c r="H169" s="28">
        <f>CI152*BK168</f>
        <v>0</v>
      </c>
      <c r="I169" s="28">
        <f>CJ152*BF168</f>
        <v>0</v>
      </c>
      <c r="J169" s="28">
        <f>CK152*BG168</f>
        <v>0</v>
      </c>
      <c r="K169" s="28">
        <f>CL152*BH168</f>
        <v>0</v>
      </c>
      <c r="L169" s="28">
        <f>CM152*BI168</f>
        <v>0</v>
      </c>
      <c r="S169" s="60"/>
      <c r="T169" s="5" t="s">
        <v>6</v>
      </c>
      <c r="Z169" s="27" t="s">
        <v>32</v>
      </c>
      <c r="AA169" s="55">
        <f>IF(AO166&lt;&gt;0, AO166+1*BK168,0)</f>
        <v>0</v>
      </c>
      <c r="AB169" s="56"/>
      <c r="AC169" s="56"/>
      <c r="AD169" s="57"/>
      <c r="AN169" s="27" t="s">
        <v>33</v>
      </c>
      <c r="AO169" s="55">
        <f>IF(AA169*BK168&lt;&gt;0, AA169+10/BK169-1,AA169)</f>
        <v>0</v>
      </c>
      <c r="AP169" s="56"/>
      <c r="AQ169" s="56"/>
      <c r="AR169" s="57"/>
      <c r="AW169" s="58" t="s">
        <v>12</v>
      </c>
      <c r="AX169" s="58"/>
      <c r="AY169" s="58"/>
      <c r="BF169" s="15">
        <f>BF168*$BY$4</f>
        <v>0</v>
      </c>
      <c r="BG169" s="15">
        <f>BG168*$BY$5</f>
        <v>0</v>
      </c>
      <c r="BH169" s="15">
        <f>BH168*$BY$6</f>
        <v>0</v>
      </c>
      <c r="BI169" s="15">
        <f>BI168*$BY$7</f>
        <v>0</v>
      </c>
      <c r="BK169" s="15">
        <f>SUM(BF169:BI169)</f>
        <v>0</v>
      </c>
      <c r="CO169" s="3">
        <v>1</v>
      </c>
      <c r="CP169" s="3">
        <v>1</v>
      </c>
    </row>
    <row r="170" spans="1:178" ht="3" customHeight="1" x14ac:dyDescent="0.25">
      <c r="A170" s="24">
        <v>0</v>
      </c>
      <c r="B170" s="24">
        <v>0</v>
      </c>
      <c r="C170" s="24">
        <v>0</v>
      </c>
      <c r="D170" s="24">
        <v>0</v>
      </c>
      <c r="E170" s="24">
        <v>0</v>
      </c>
      <c r="F170" s="24">
        <v>0</v>
      </c>
      <c r="H170" s="28">
        <f>CI152</f>
        <v>0</v>
      </c>
      <c r="I170" s="28">
        <f>CJ152</f>
        <v>0</v>
      </c>
      <c r="J170" s="28">
        <f>CK152</f>
        <v>0</v>
      </c>
      <c r="K170" s="28">
        <f>CL152</f>
        <v>0</v>
      </c>
      <c r="L170" s="28">
        <f>CM152</f>
        <v>0</v>
      </c>
      <c r="CO170" s="3">
        <v>1</v>
      </c>
      <c r="CP170" s="3">
        <v>1</v>
      </c>
    </row>
    <row r="171" spans="1:178" s="20" customFormat="1" ht="16.5" customHeight="1" x14ac:dyDescent="0.25">
      <c r="A171" s="24">
        <v>0</v>
      </c>
      <c r="B171" s="24">
        <v>0</v>
      </c>
      <c r="C171" s="24">
        <v>0</v>
      </c>
      <c r="D171" s="24">
        <v>0</v>
      </c>
      <c r="E171" s="24">
        <v>0</v>
      </c>
      <c r="F171" s="24">
        <v>0</v>
      </c>
      <c r="G171" s="16"/>
      <c r="H171" s="28">
        <f>CI152</f>
        <v>0</v>
      </c>
      <c r="I171" s="28">
        <f>CJ152</f>
        <v>0</v>
      </c>
      <c r="J171" s="28">
        <f>CK152</f>
        <v>0</v>
      </c>
      <c r="K171" s="28">
        <f>CL152</f>
        <v>0</v>
      </c>
      <c r="L171" s="28">
        <f>CM152</f>
        <v>0</v>
      </c>
      <c r="T171" s="20" t="s">
        <v>7</v>
      </c>
      <c r="Y171" s="35">
        <f>COUNTIF(CU171:FV171,AA171)</f>
        <v>0</v>
      </c>
      <c r="Z171" s="36" t="s">
        <v>79</v>
      </c>
      <c r="AA171" s="37">
        <f>$BO$12</f>
        <v>10</v>
      </c>
      <c r="AB171" s="35">
        <f>IF(AD171&gt;0,COUNTIF(CU171:FV171,AD171),0)</f>
        <v>0</v>
      </c>
      <c r="AC171" s="36" t="s">
        <v>79</v>
      </c>
      <c r="AD171" s="37">
        <f>AA171-1</f>
        <v>9</v>
      </c>
      <c r="AE171" s="35">
        <f>IF(AG171&gt;0,COUNTIF(CU171:FV171,AG171),0)</f>
        <v>0</v>
      </c>
      <c r="AF171" s="36" t="s">
        <v>79</v>
      </c>
      <c r="AG171" s="37">
        <f>AD171-1</f>
        <v>8</v>
      </c>
      <c r="AH171" s="35">
        <f>IF(AJ171&gt;0,COUNTIF(CU171:FV171,AJ171),0)</f>
        <v>0</v>
      </c>
      <c r="AI171" s="36" t="s">
        <v>79</v>
      </c>
      <c r="AJ171" s="37">
        <f>AG171-1</f>
        <v>7</v>
      </c>
      <c r="AK171" s="35">
        <f>IF(AM171&gt;0,COUNTIF(CU171:FV171,AM171),0)</f>
        <v>0</v>
      </c>
      <c r="AL171" s="36" t="s">
        <v>79</v>
      </c>
      <c r="AM171" s="37">
        <f>AJ171-1</f>
        <v>6</v>
      </c>
      <c r="AN171" s="35">
        <f>IF(AP171&gt;0,COUNTIF(CU171:FV171,AP171),0)</f>
        <v>0</v>
      </c>
      <c r="AO171" s="36" t="s">
        <v>79</v>
      </c>
      <c r="AP171" s="37">
        <f>AM171-1</f>
        <v>5</v>
      </c>
      <c r="AQ171" s="35">
        <f>IF(AS171&gt;0,COUNTIF(CU171:FV171,AS171),0)</f>
        <v>0</v>
      </c>
      <c r="AR171" s="36" t="s">
        <v>79</v>
      </c>
      <c r="AS171" s="37">
        <f>AP171-1</f>
        <v>4</v>
      </c>
      <c r="AW171" s="46">
        <f>AW159*BK159+AW162*BK162+AW165*BK165+AW168*BK168</f>
        <v>0</v>
      </c>
      <c r="AX171" s="47"/>
      <c r="AY171" s="48"/>
      <c r="BK171" s="29">
        <f>IF(AW171&gt;0,1,0)</f>
        <v>0</v>
      </c>
      <c r="CI171" s="16"/>
      <c r="CJ171" s="16"/>
      <c r="CK171" s="16"/>
      <c r="CL171" s="16"/>
      <c r="CM171" s="16"/>
      <c r="CO171" s="3">
        <v>1</v>
      </c>
      <c r="CP171" s="3">
        <v>1</v>
      </c>
      <c r="CU171" s="44">
        <f>Y159</f>
        <v>0</v>
      </c>
      <c r="CV171" s="45"/>
      <c r="CW171" s="44">
        <f>AA159</f>
        <v>0</v>
      </c>
      <c r="CX171" s="45"/>
      <c r="CY171" s="44">
        <f>AC159</f>
        <v>0</v>
      </c>
      <c r="CZ171" s="45"/>
      <c r="DA171" s="44">
        <f>AE159</f>
        <v>0</v>
      </c>
      <c r="DB171" s="45"/>
      <c r="DC171" s="44">
        <f>AG159</f>
        <v>0</v>
      </c>
      <c r="DD171" s="45"/>
      <c r="DE171" s="44">
        <f>AI159</f>
        <v>0</v>
      </c>
      <c r="DF171" s="45"/>
      <c r="DG171" s="44">
        <f>AK159</f>
        <v>0</v>
      </c>
      <c r="DH171" s="45"/>
      <c r="DI171" s="44">
        <f>AM159</f>
        <v>0</v>
      </c>
      <c r="DJ171" s="45"/>
      <c r="DK171" s="44">
        <f>AO159</f>
        <v>0</v>
      </c>
      <c r="DL171" s="45"/>
      <c r="DM171" s="44">
        <f>AQ159</f>
        <v>0</v>
      </c>
      <c r="DN171" s="45"/>
      <c r="DO171" s="44">
        <f>Y162</f>
        <v>0</v>
      </c>
      <c r="DP171" s="45"/>
      <c r="DQ171" s="44">
        <f>AA162</f>
        <v>0</v>
      </c>
      <c r="DR171" s="45"/>
      <c r="DS171" s="44">
        <f>AC162</f>
        <v>0</v>
      </c>
      <c r="DT171" s="45"/>
      <c r="DU171" s="44">
        <f>AE162</f>
        <v>0</v>
      </c>
      <c r="DV171" s="45"/>
      <c r="DW171" s="44">
        <f>AG162</f>
        <v>0</v>
      </c>
      <c r="DX171" s="45"/>
      <c r="DY171" s="44">
        <f>AI162</f>
        <v>0</v>
      </c>
      <c r="DZ171" s="45"/>
      <c r="EA171" s="44">
        <f>AK162</f>
        <v>0</v>
      </c>
      <c r="EB171" s="45"/>
      <c r="EC171" s="44">
        <f>AM162</f>
        <v>0</v>
      </c>
      <c r="ED171" s="45"/>
      <c r="EE171" s="44">
        <f>AO162</f>
        <v>0</v>
      </c>
      <c r="EF171" s="45"/>
      <c r="EG171" s="44">
        <f>AQ162</f>
        <v>0</v>
      </c>
      <c r="EH171" s="45"/>
      <c r="EI171" s="44">
        <f>Y165</f>
        <v>0</v>
      </c>
      <c r="EJ171" s="45"/>
      <c r="EK171" s="44">
        <f>AA165</f>
        <v>0</v>
      </c>
      <c r="EL171" s="45"/>
      <c r="EM171" s="44">
        <f>AC165</f>
        <v>0</v>
      </c>
      <c r="EN171" s="45"/>
      <c r="EO171" s="44">
        <f>AE165</f>
        <v>0</v>
      </c>
      <c r="EP171" s="45"/>
      <c r="EQ171" s="44">
        <f>AG165</f>
        <v>0</v>
      </c>
      <c r="ER171" s="45"/>
      <c r="ES171" s="44">
        <f>AI165</f>
        <v>0</v>
      </c>
      <c r="ET171" s="45"/>
      <c r="EU171" s="44">
        <f>AK165</f>
        <v>0</v>
      </c>
      <c r="EV171" s="45"/>
      <c r="EW171" s="44">
        <f>AM165</f>
        <v>0</v>
      </c>
      <c r="EX171" s="45"/>
      <c r="EY171" s="44">
        <f>AO165</f>
        <v>0</v>
      </c>
      <c r="EZ171" s="45"/>
      <c r="FA171" s="44">
        <f>AQ165</f>
        <v>0</v>
      </c>
      <c r="FB171" s="45"/>
      <c r="FC171" s="44">
        <f>Y168</f>
        <v>0</v>
      </c>
      <c r="FD171" s="45"/>
      <c r="FE171" s="44">
        <f>AA168</f>
        <v>0</v>
      </c>
      <c r="FF171" s="45"/>
      <c r="FG171" s="44">
        <f>AC168</f>
        <v>0</v>
      </c>
      <c r="FH171" s="45"/>
      <c r="FI171" s="44">
        <f>AE168</f>
        <v>0</v>
      </c>
      <c r="FJ171" s="45"/>
      <c r="FK171" s="44">
        <f>AG168</f>
        <v>0</v>
      </c>
      <c r="FL171" s="45"/>
      <c r="FM171" s="44">
        <f>AI168</f>
        <v>0</v>
      </c>
      <c r="FN171" s="45"/>
      <c r="FO171" s="44">
        <f>AK168</f>
        <v>0</v>
      </c>
      <c r="FP171" s="45"/>
      <c r="FQ171" s="44">
        <f>AM168</f>
        <v>0</v>
      </c>
      <c r="FR171" s="45"/>
      <c r="FS171" s="44">
        <f>AO168</f>
        <v>0</v>
      </c>
      <c r="FT171" s="45"/>
      <c r="FU171" s="44">
        <f>AQ168</f>
        <v>0</v>
      </c>
      <c r="FV171" s="45"/>
    </row>
    <row r="172" spans="1:178" ht="3" customHeight="1" x14ac:dyDescent="0.25">
      <c r="A172" s="24">
        <v>1</v>
      </c>
      <c r="B172" s="28">
        <f>CI152</f>
        <v>0</v>
      </c>
      <c r="C172" s="28">
        <f>CJ152</f>
        <v>0</v>
      </c>
      <c r="D172" s="28">
        <f>CK152</f>
        <v>0</v>
      </c>
      <c r="E172" s="28">
        <f>CL152</f>
        <v>0</v>
      </c>
      <c r="F172" s="28">
        <f>CM152</f>
        <v>0</v>
      </c>
      <c r="H172" s="28">
        <f>CI152</f>
        <v>0</v>
      </c>
      <c r="I172" s="28">
        <f>CJ152</f>
        <v>0</v>
      </c>
      <c r="J172" s="28">
        <f>CK152</f>
        <v>0</v>
      </c>
      <c r="K172" s="28">
        <f>CL152</f>
        <v>0</v>
      </c>
      <c r="L172" s="28">
        <f>CM152</f>
        <v>0</v>
      </c>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CO172" s="3">
        <v>1</v>
      </c>
      <c r="CP172" s="3">
        <v>1</v>
      </c>
    </row>
    <row r="173" spans="1:178" ht="3" customHeight="1" x14ac:dyDescent="0.25">
      <c r="A173" s="24">
        <v>1</v>
      </c>
      <c r="B173" s="28">
        <f>CI174</f>
        <v>0</v>
      </c>
      <c r="C173" s="28">
        <f>CJ174</f>
        <v>0</v>
      </c>
      <c r="D173" s="28">
        <f>CK174</f>
        <v>0</v>
      </c>
      <c r="E173" s="28">
        <f>CL174</f>
        <v>0</v>
      </c>
      <c r="F173" s="28">
        <f>CM174</f>
        <v>0</v>
      </c>
      <c r="H173" s="28">
        <f>CI174</f>
        <v>0</v>
      </c>
      <c r="I173" s="28">
        <f>CJ174</f>
        <v>0</v>
      </c>
      <c r="J173" s="28">
        <f>CK174</f>
        <v>0</v>
      </c>
      <c r="K173" s="28">
        <f>CL174</f>
        <v>0</v>
      </c>
      <c r="L173" s="28">
        <f>CM174</f>
        <v>0</v>
      </c>
      <c r="CO173" s="3">
        <v>1</v>
      </c>
      <c r="CP173" s="3">
        <v>1</v>
      </c>
    </row>
    <row r="174" spans="1:178" ht="16.5" customHeight="1" x14ac:dyDescent="0.25">
      <c r="A174" s="24">
        <v>1</v>
      </c>
      <c r="B174" s="28">
        <f>CI174</f>
        <v>0</v>
      </c>
      <c r="C174" s="28">
        <f>CJ174</f>
        <v>0</v>
      </c>
      <c r="D174" s="28">
        <f>CK174</f>
        <v>0</v>
      </c>
      <c r="E174" s="28">
        <f>CL174</f>
        <v>0</v>
      </c>
      <c r="F174" s="28">
        <f>CM174</f>
        <v>0</v>
      </c>
      <c r="H174" s="28">
        <f>CI174</f>
        <v>0</v>
      </c>
      <c r="I174" s="28">
        <f>CJ174</f>
        <v>0</v>
      </c>
      <c r="J174" s="28">
        <f>CK174</f>
        <v>0</v>
      </c>
      <c r="K174" s="28">
        <f>CL174</f>
        <v>0</v>
      </c>
      <c r="L174" s="28">
        <f>CM174</f>
        <v>0</v>
      </c>
      <c r="N174" s="20" t="s">
        <v>30</v>
      </c>
      <c r="Q174" s="16">
        <f>Q152+1</f>
        <v>8</v>
      </c>
      <c r="R174" s="16"/>
      <c r="S174" s="5" t="s">
        <v>2</v>
      </c>
      <c r="Y174" s="49"/>
      <c r="Z174" s="50"/>
      <c r="AA174" s="50"/>
      <c r="AB174" s="50"/>
      <c r="AC174" s="50"/>
      <c r="AD174" s="50"/>
      <c r="AE174" s="50"/>
      <c r="AF174" s="50"/>
      <c r="AG174" s="50"/>
      <c r="AH174" s="50"/>
      <c r="AI174" s="50"/>
      <c r="AJ174" s="50"/>
      <c r="AK174" s="50"/>
      <c r="AL174" s="50"/>
      <c r="AM174" s="50"/>
      <c r="AN174" s="50"/>
      <c r="AO174" s="50"/>
      <c r="AP174" s="51"/>
      <c r="AS174" s="5" t="s">
        <v>23</v>
      </c>
      <c r="AV174" s="52"/>
      <c r="AW174" s="52"/>
      <c r="AX174" s="52"/>
      <c r="AY174" s="52"/>
      <c r="BA174" s="73">
        <f>IF(AW193&gt;0, IF(LEN(Y174)&gt;3,Y174,"Name fehlt"),Y174)</f>
        <v>0</v>
      </c>
      <c r="BB174" s="73"/>
      <c r="BC174" s="73"/>
      <c r="BD174" s="73"/>
      <c r="BE174" s="73"/>
      <c r="BI174" s="64">
        <f>IF(LEN(Y174)&gt;3, DATE((AW$1-BN175),12,31),0)</f>
        <v>0</v>
      </c>
      <c r="BJ174" s="64"/>
      <c r="BK174" s="64"/>
      <c r="BL174" s="64"/>
      <c r="BN174" s="25"/>
      <c r="BO174" s="25"/>
      <c r="BP174" s="25"/>
      <c r="BQ174" s="64">
        <f>IF(LEN(Y174)&gt;3, DATE((AW$1-BV175),1,1),0)</f>
        <v>0</v>
      </c>
      <c r="BR174" s="64"/>
      <c r="BS174" s="64"/>
      <c r="BT174" s="64"/>
      <c r="CI174" s="3">
        <f>IF(LEN(Y174)&gt;3,1,0)</f>
        <v>0</v>
      </c>
      <c r="CJ174" s="3">
        <f>IF(Y177="X",CI174,0)</f>
        <v>0</v>
      </c>
      <c r="CK174" s="3">
        <f>IF(AF177="X",CI174,0)</f>
        <v>0</v>
      </c>
      <c r="CL174" s="3">
        <f>IF(AM177="X",CI174,0)</f>
        <v>0</v>
      </c>
      <c r="CM174" s="3">
        <f>IF(AT177="X",CI174,0)</f>
        <v>0</v>
      </c>
      <c r="CO174" s="3">
        <v>1</v>
      </c>
      <c r="CP174" s="3">
        <v>1</v>
      </c>
    </row>
    <row r="175" spans="1:178" ht="16.5" customHeight="1" x14ac:dyDescent="0.25">
      <c r="A175" s="24">
        <v>1</v>
      </c>
      <c r="B175" s="28">
        <f>CI174</f>
        <v>0</v>
      </c>
      <c r="C175" s="28">
        <f>CJ174</f>
        <v>0</v>
      </c>
      <c r="D175" s="28">
        <f>CK174</f>
        <v>0</v>
      </c>
      <c r="E175" s="28">
        <f>CL174</f>
        <v>0</v>
      </c>
      <c r="F175" s="28">
        <f>CM174</f>
        <v>0</v>
      </c>
      <c r="H175" s="28">
        <f>CI174</f>
        <v>0</v>
      </c>
      <c r="I175" s="28">
        <f>CJ174</f>
        <v>0</v>
      </c>
      <c r="J175" s="28">
        <f>CK174</f>
        <v>0</v>
      </c>
      <c r="K175" s="28">
        <f>CL174</f>
        <v>0</v>
      </c>
      <c r="L175" s="28">
        <f>CM174</f>
        <v>0</v>
      </c>
      <c r="S175" s="5" t="s">
        <v>3</v>
      </c>
      <c r="Y175" s="49"/>
      <c r="Z175" s="50"/>
      <c r="AA175" s="50"/>
      <c r="AB175" s="50"/>
      <c r="AC175" s="50"/>
      <c r="AD175" s="50"/>
      <c r="AE175" s="50"/>
      <c r="AF175" s="50"/>
      <c r="AG175" s="50"/>
      <c r="AH175" s="50"/>
      <c r="AI175" s="50"/>
      <c r="AJ175" s="50"/>
      <c r="AK175" s="50"/>
      <c r="AL175" s="50"/>
      <c r="AM175" s="50"/>
      <c r="AN175" s="50"/>
      <c r="AO175" s="50"/>
      <c r="AP175" s="51"/>
      <c r="AS175" s="5" t="s">
        <v>11</v>
      </c>
      <c r="AW175" s="44" t="str">
        <f>IF(YEAR(AV174)&gt;1900,$AW$1-YEAR(AV174),"")</f>
        <v/>
      </c>
      <c r="AX175" s="68"/>
      <c r="AY175" s="45"/>
      <c r="BA175" s="73">
        <f>IF(LEN(Y174)&gt;3, IF(LEN(Y175)&gt;3, Y175, "Ort fehlt"),Y175)</f>
        <v>0</v>
      </c>
      <c r="BB175" s="73"/>
      <c r="BC175" s="73"/>
      <c r="BD175" s="73"/>
      <c r="BE175" s="73"/>
      <c r="BI175" s="15">
        <f>IF(Y177="X", $BG$4,0)</f>
        <v>0</v>
      </c>
      <c r="BJ175" s="15">
        <f>IF(AF177="X", $BG$5,0)</f>
        <v>0</v>
      </c>
      <c r="BK175" s="15">
        <f>IF(AM177="X", $BG$6,0)</f>
        <v>0</v>
      </c>
      <c r="BL175" s="15">
        <f>IF(AT177="X", $BG$7,0)</f>
        <v>0</v>
      </c>
      <c r="BN175" s="15" t="str">
        <f>IF(LEN(Y174)&gt;3, SUM(BI175:BL175),"")</f>
        <v/>
      </c>
      <c r="BQ175" s="15">
        <f>IF(Y177="X", $BI$4,0)</f>
        <v>0</v>
      </c>
      <c r="BR175" s="15">
        <f>IF(AF177="X", $BI$5,0)</f>
        <v>0</v>
      </c>
      <c r="BS175" s="15">
        <f>IF(AM177="X", $BI$6,0)</f>
        <v>0</v>
      </c>
      <c r="BT175" s="15">
        <f>IF(AT177="X", $BI$7,0)</f>
        <v>0</v>
      </c>
      <c r="BV175" s="15" t="str">
        <f>IF(LEN(Y174)&gt;3, SUM(BQ175:BT175),"")</f>
        <v/>
      </c>
      <c r="CO175" s="3">
        <v>1</v>
      </c>
      <c r="CP175" s="3">
        <v>1</v>
      </c>
    </row>
    <row r="176" spans="1:178" ht="3" customHeight="1" x14ac:dyDescent="0.25">
      <c r="A176" s="24">
        <v>1</v>
      </c>
      <c r="B176" s="28">
        <f>CI174</f>
        <v>0</v>
      </c>
      <c r="C176" s="28">
        <f>CJ174</f>
        <v>0</v>
      </c>
      <c r="D176" s="28">
        <f>CK174</f>
        <v>0</v>
      </c>
      <c r="E176" s="28">
        <f>CL174</f>
        <v>0</v>
      </c>
      <c r="F176" s="28">
        <f>CM174</f>
        <v>0</v>
      </c>
      <c r="H176" s="28">
        <f>CI174</f>
        <v>0</v>
      </c>
      <c r="I176" s="28">
        <f>CJ174</f>
        <v>0</v>
      </c>
      <c r="J176" s="28">
        <f>CK174</f>
        <v>0</v>
      </c>
      <c r="K176" s="28">
        <f>CL174</f>
        <v>0</v>
      </c>
      <c r="L176" s="28">
        <f>CM174</f>
        <v>0</v>
      </c>
      <c r="CO176" s="3">
        <v>1</v>
      </c>
      <c r="CP176" s="3">
        <v>1</v>
      </c>
    </row>
    <row r="177" spans="1:94" ht="16.5" customHeight="1" x14ac:dyDescent="0.25">
      <c r="A177" s="24">
        <v>1</v>
      </c>
      <c r="B177" s="28">
        <f>CI174</f>
        <v>0</v>
      </c>
      <c r="C177" s="28">
        <f>CJ174</f>
        <v>0</v>
      </c>
      <c r="D177" s="28">
        <f>CK174</f>
        <v>0</v>
      </c>
      <c r="E177" s="28">
        <f>CL174</f>
        <v>0</v>
      </c>
      <c r="F177" s="28">
        <f>CM174</f>
        <v>0</v>
      </c>
      <c r="H177" s="28">
        <f>CI174</f>
        <v>0</v>
      </c>
      <c r="I177" s="28">
        <f>CJ174</f>
        <v>0</v>
      </c>
      <c r="J177" s="28">
        <f>CK174</f>
        <v>0</v>
      </c>
      <c r="K177" s="28">
        <f>CL174</f>
        <v>0</v>
      </c>
      <c r="L177" s="28">
        <f>CM174</f>
        <v>0</v>
      </c>
      <c r="S177" s="72" t="s">
        <v>8</v>
      </c>
      <c r="T177" s="72"/>
      <c r="U177" s="72"/>
      <c r="V177" s="72"/>
      <c r="W177" s="72"/>
      <c r="Y177" s="1"/>
      <c r="Z177" s="5" t="str">
        <f>$BA$4</f>
        <v>U17-kniend</v>
      </c>
      <c r="AF177" s="1"/>
      <c r="AG177" s="5" t="str">
        <f>$BA$5</f>
        <v>U23-kniend</v>
      </c>
      <c r="AM177" s="1"/>
      <c r="AN177" s="5" t="str">
        <f>$BA$6</f>
        <v>---</v>
      </c>
      <c r="AT177" s="1"/>
      <c r="AU177" s="5" t="str">
        <f>$BA$7</f>
        <v>---</v>
      </c>
      <c r="BA177" s="15" t="str">
        <f>IF(LEN(Y174)&gt;3, IF(AF177="X", "", IF(AM177="X", "", IF(AT177="X","", IF(Y177="X", Y177,9999)))),"")</f>
        <v/>
      </c>
      <c r="BB177" s="3"/>
      <c r="BC177" s="15" t="str">
        <f>IF(LEN(Y174)&gt;3, IF(Y177="X", "", IF(AM177="X", "", IF(AT177="X","", IF(AF177="X", AF177,9999)))),"")</f>
        <v/>
      </c>
      <c r="BD177" s="3"/>
      <c r="BE177" s="15" t="str">
        <f>IF(LEN(Y174)&gt;3, IF(Y177="X", "", IF(AF177="X", "", IF(AT177="X","", IF(AM177="X", AM177,9999)))),"")</f>
        <v/>
      </c>
      <c r="BF177" s="3"/>
      <c r="BG177" s="15" t="str">
        <f>IF(LEN(Y174)&gt;3, IF(Y177="X", "", IF(AF177="X", "", IF(AM177="X", "",IF(AT177="X", AT177,9999)))),"")</f>
        <v/>
      </c>
      <c r="CO177" s="3">
        <v>1</v>
      </c>
      <c r="CP177" s="3">
        <v>1</v>
      </c>
    </row>
    <row r="178" spans="1:94" ht="3" customHeight="1" x14ac:dyDescent="0.25">
      <c r="A178" s="24">
        <v>1</v>
      </c>
      <c r="B178" s="28">
        <f>CI174</f>
        <v>0</v>
      </c>
      <c r="C178" s="28">
        <f>CJ174</f>
        <v>0</v>
      </c>
      <c r="D178" s="28">
        <f>CK174</f>
        <v>0</v>
      </c>
      <c r="E178" s="28">
        <f>CL174</f>
        <v>0</v>
      </c>
      <c r="F178" s="28">
        <f>CM174</f>
        <v>0</v>
      </c>
      <c r="H178" s="28">
        <f>CI174</f>
        <v>0</v>
      </c>
      <c r="I178" s="28">
        <f>CJ174</f>
        <v>0</v>
      </c>
      <c r="J178" s="28">
        <f>CK174</f>
        <v>0</v>
      </c>
      <c r="K178" s="28">
        <f>CL174</f>
        <v>0</v>
      </c>
      <c r="L178" s="28">
        <f>CM174</f>
        <v>0</v>
      </c>
      <c r="CO178" s="3">
        <v>1</v>
      </c>
      <c r="CP178" s="3">
        <v>1</v>
      </c>
    </row>
    <row r="179" spans="1:94" ht="16.5" customHeight="1" x14ac:dyDescent="0.25">
      <c r="A179" s="24">
        <v>1</v>
      </c>
      <c r="B179" s="28">
        <f>CI174</f>
        <v>0</v>
      </c>
      <c r="C179" s="28">
        <f>CJ174</f>
        <v>0</v>
      </c>
      <c r="D179" s="28">
        <f>CK174</f>
        <v>0</v>
      </c>
      <c r="E179" s="28">
        <f>CL174</f>
        <v>0</v>
      </c>
      <c r="F179" s="28">
        <f>CM174</f>
        <v>0</v>
      </c>
      <c r="H179" s="28">
        <f>CI174</f>
        <v>0</v>
      </c>
      <c r="I179" s="28">
        <f>CJ174</f>
        <v>0</v>
      </c>
      <c r="J179" s="28">
        <f>CK174</f>
        <v>0</v>
      </c>
      <c r="K179" s="28">
        <f>CL174</f>
        <v>0</v>
      </c>
      <c r="L179" s="28">
        <f>CM174</f>
        <v>0</v>
      </c>
      <c r="S179" s="5" t="s">
        <v>4</v>
      </c>
      <c r="Y179" s="1"/>
      <c r="Z179" s="5" t="s">
        <v>27</v>
      </c>
      <c r="AZ179" s="26" t="s">
        <v>26</v>
      </c>
      <c r="BA179" s="15" t="str">
        <f>IF(Y177="X", IF(Y179=$BS$4,Y179,IF(Y179=$BT$4,Y179,"XXX")),"")</f>
        <v/>
      </c>
      <c r="BB179" s="15" t="str">
        <f>IF(AF177="X", IF(Y179=$BS$5,Y179,IF(Y179=$BT$5,Y179,"XXX")),"")</f>
        <v/>
      </c>
      <c r="BC179" s="15" t="str">
        <f>IF(AM177="X", IF(Y179=$BS$6,Y179,IF(Y179=$BT$6,Y179,"XXX")),"")</f>
        <v/>
      </c>
      <c r="BD179" s="15" t="str">
        <f>IF(AT177="X", IF(Y179=$BS$7,Y179,IF(Y179=$BT$7,Y179,"XXX")),"")</f>
        <v/>
      </c>
      <c r="BE179" s="18" t="s">
        <v>26</v>
      </c>
      <c r="BF179" s="15" t="str">
        <f>BA179&amp;BB179&amp;BC179&amp;BD179</f>
        <v/>
      </c>
      <c r="BG179" s="26" t="s">
        <v>26</v>
      </c>
      <c r="BK179" s="26" t="s">
        <v>26</v>
      </c>
      <c r="CO179" s="3">
        <v>1</v>
      </c>
      <c r="CP179" s="3">
        <v>1</v>
      </c>
    </row>
    <row r="180" spans="1:94" ht="3" customHeight="1" x14ac:dyDescent="0.25">
      <c r="A180" s="24">
        <v>0</v>
      </c>
      <c r="B180" s="24">
        <v>0</v>
      </c>
      <c r="C180" s="24">
        <v>0</v>
      </c>
      <c r="D180" s="24">
        <v>0</v>
      </c>
      <c r="E180" s="24">
        <v>0</v>
      </c>
      <c r="F180" s="24">
        <v>0</v>
      </c>
      <c r="H180" s="28">
        <f>CI174*BK181</f>
        <v>0</v>
      </c>
      <c r="I180" s="28">
        <f>CJ174*BF181</f>
        <v>0</v>
      </c>
      <c r="J180" s="28">
        <f>CK174*BG181</f>
        <v>0</v>
      </c>
      <c r="K180" s="28">
        <f>CL174*BH181</f>
        <v>0</v>
      </c>
      <c r="L180" s="28">
        <f>CM174*BI181</f>
        <v>0</v>
      </c>
      <c r="CO180" s="3">
        <v>1</v>
      </c>
      <c r="CP180" s="3">
        <v>1</v>
      </c>
    </row>
    <row r="181" spans="1:94" ht="16.5" customHeight="1" x14ac:dyDescent="0.25">
      <c r="A181" s="24">
        <v>0</v>
      </c>
      <c r="B181" s="24">
        <v>0</v>
      </c>
      <c r="C181" s="24">
        <v>0</v>
      </c>
      <c r="D181" s="24">
        <v>0</v>
      </c>
      <c r="E181" s="24">
        <v>0</v>
      </c>
      <c r="F181" s="24">
        <v>0</v>
      </c>
      <c r="H181" s="28">
        <f>CI174*BK181</f>
        <v>0</v>
      </c>
      <c r="I181" s="28">
        <f>CJ174*BF181</f>
        <v>0</v>
      </c>
      <c r="J181" s="28">
        <f>CK174*BG181</f>
        <v>0</v>
      </c>
      <c r="K181" s="28">
        <f>CL174*BH181</f>
        <v>0</v>
      </c>
      <c r="L181" s="28">
        <f>CM174*BI181</f>
        <v>0</v>
      </c>
      <c r="S181" s="60" t="str">
        <f>IF(BK181=1,"P 1","")</f>
        <v/>
      </c>
      <c r="T181" s="5" t="s">
        <v>5</v>
      </c>
      <c r="Y181" s="53"/>
      <c r="Z181" s="54"/>
      <c r="AA181" s="53"/>
      <c r="AB181" s="54"/>
      <c r="AC181" s="53"/>
      <c r="AD181" s="54"/>
      <c r="AE181" s="53"/>
      <c r="AF181" s="54"/>
      <c r="AG181" s="53"/>
      <c r="AH181" s="54"/>
      <c r="AI181" s="53"/>
      <c r="AJ181" s="54"/>
      <c r="AK181" s="53"/>
      <c r="AL181" s="54"/>
      <c r="AM181" s="53"/>
      <c r="AN181" s="54"/>
      <c r="AO181" s="53"/>
      <c r="AP181" s="54"/>
      <c r="AQ181" s="53"/>
      <c r="AR181" s="54"/>
      <c r="AS181" s="3"/>
      <c r="AW181" s="61"/>
      <c r="AX181" s="62"/>
      <c r="AY181" s="63"/>
      <c r="BA181" s="44">
        <f>SUM(Y181:AR181)*BK181</f>
        <v>0</v>
      </c>
      <c r="BB181" s="68"/>
      <c r="BC181" s="45"/>
      <c r="BF181" s="15">
        <f>IF(Y177="X", IF($BK$4&gt;=10,1,0),0)</f>
        <v>0</v>
      </c>
      <c r="BG181" s="15">
        <f>IF(AF177="X", IF($BK$5&gt;=10,1,0),0)</f>
        <v>0</v>
      </c>
      <c r="BH181" s="15">
        <f>IF(AM177="X", IF($BK$6&gt;=10,1,0),0)</f>
        <v>0</v>
      </c>
      <c r="BI181" s="15">
        <f>IF(AT177="X", IF($BK$7&gt;=10,1,0),0)</f>
        <v>0</v>
      </c>
      <c r="BK181" s="15">
        <f>SUM(BF181:BI181)</f>
        <v>0</v>
      </c>
      <c r="BN181" s="59" t="str">
        <f>IF($CI174=0, "", IF($BK181=0, IF(Y181&lt;&gt;0, 999,-1),Y181))</f>
        <v/>
      </c>
      <c r="BO181" s="59"/>
      <c r="BP181" s="59" t="str">
        <f>IF($CI174=0, "", IF($BK181=0, IF(AA181&lt;&gt;0, 999,-1),AA181))</f>
        <v/>
      </c>
      <c r="BQ181" s="59"/>
      <c r="BR181" s="59" t="str">
        <f>IF($CI174=0, "", IF($BK181=0, IF(AC181&lt;&gt;0, 999,-1),AC181))</f>
        <v/>
      </c>
      <c r="BS181" s="59"/>
      <c r="BT181" s="59" t="str">
        <f>IF($CI174=0, "", IF($BK181=0, IF(AE181&lt;&gt;0, 999,-1),AE181))</f>
        <v/>
      </c>
      <c r="BU181" s="59"/>
      <c r="BV181" s="59" t="str">
        <f>IF($CI174=0, "", IF($BK181=0, IF(AG181&lt;&gt;0, 999,-1),AG181))</f>
        <v/>
      </c>
      <c r="BW181" s="59"/>
      <c r="BX181" s="59" t="str">
        <f>IF($CI174=0, "", IF($BK181=0, IF(AI181&lt;&gt;0, 999,-1),AI181))</f>
        <v/>
      </c>
      <c r="BY181" s="59"/>
      <c r="BZ181" s="59" t="str">
        <f>IF($CI174=0, "", IF($BK181=0, IF(AK181&lt;&gt;0, 999,-1),AK181))</f>
        <v/>
      </c>
      <c r="CA181" s="59"/>
      <c r="CB181" s="59" t="str">
        <f>IF($CI174=0, "", IF($BK181=0, IF(AM181&lt;&gt;0, 999,-1),AM181))</f>
        <v/>
      </c>
      <c r="CC181" s="59"/>
      <c r="CD181" s="59" t="str">
        <f>IF($CI174=0, "", IF($BK181=0, IF(AO181&lt;&gt;0, 999,-1),AO181))</f>
        <v/>
      </c>
      <c r="CE181" s="59"/>
      <c r="CF181" s="59" t="str">
        <f>IF($CI174=0, "", IF($BK181=0, IF(AQ181&lt;&gt;0, 999,-1),AQ181))</f>
        <v/>
      </c>
      <c r="CG181" s="59"/>
      <c r="CO181" s="3">
        <v>1</v>
      </c>
      <c r="CP181" s="3">
        <v>1</v>
      </c>
    </row>
    <row r="182" spans="1:94" ht="16.5" customHeight="1" x14ac:dyDescent="0.25">
      <c r="A182" s="24">
        <v>0</v>
      </c>
      <c r="B182" s="24">
        <v>0</v>
      </c>
      <c r="C182" s="24">
        <v>0</v>
      </c>
      <c r="D182" s="24">
        <v>0</v>
      </c>
      <c r="E182" s="24">
        <v>0</v>
      </c>
      <c r="F182" s="24">
        <v>0</v>
      </c>
      <c r="H182" s="28">
        <f>CI174*BK181</f>
        <v>0</v>
      </c>
      <c r="I182" s="28">
        <f>CJ174*BF181</f>
        <v>0</v>
      </c>
      <c r="J182" s="28">
        <f>CK174*BG181</f>
        <v>0</v>
      </c>
      <c r="K182" s="28">
        <f>CL174*BH181</f>
        <v>0</v>
      </c>
      <c r="L182" s="28">
        <f>CM174*BI181</f>
        <v>0</v>
      </c>
      <c r="S182" s="60"/>
      <c r="T182" s="5" t="s">
        <v>6</v>
      </c>
      <c r="Z182" s="27" t="s">
        <v>32</v>
      </c>
      <c r="AA182" s="55">
        <f>IF($AV$4&lt;&gt;0, AO169+1*BK181,0)</f>
        <v>0</v>
      </c>
      <c r="AB182" s="56"/>
      <c r="AC182" s="56"/>
      <c r="AD182" s="57"/>
      <c r="AN182" s="27" t="s">
        <v>33</v>
      </c>
      <c r="AO182" s="55">
        <f>IF(AA182*BK181&lt;&gt;0, AA182+10/BK182-1,AA182)</f>
        <v>0</v>
      </c>
      <c r="AP182" s="56"/>
      <c r="AQ182" s="56"/>
      <c r="AR182" s="57"/>
      <c r="AW182" s="58" t="s">
        <v>12</v>
      </c>
      <c r="AX182" s="58"/>
      <c r="AY182" s="58"/>
      <c r="BA182" s="59">
        <f>IF(LEN(Y174)&gt;3, 1,0)</f>
        <v>0</v>
      </c>
      <c r="BB182" s="59"/>
      <c r="BC182" s="59"/>
      <c r="BF182" s="15">
        <f>BF181*$BY$4</f>
        <v>0</v>
      </c>
      <c r="BG182" s="15">
        <f>BG181*$BY$5</f>
        <v>0</v>
      </c>
      <c r="BH182" s="15">
        <f>BH181*$BY$6</f>
        <v>0</v>
      </c>
      <c r="BI182" s="15">
        <f>BI181*$BY$7</f>
        <v>0</v>
      </c>
      <c r="BK182" s="15">
        <f>SUM(BF182:BI182)</f>
        <v>0</v>
      </c>
      <c r="CO182" s="3">
        <v>1</v>
      </c>
      <c r="CP182" s="3">
        <v>1</v>
      </c>
    </row>
    <row r="183" spans="1:94" ht="3" customHeight="1" x14ac:dyDescent="0.25">
      <c r="A183" s="24">
        <v>0</v>
      </c>
      <c r="B183" s="24">
        <v>0</v>
      </c>
      <c r="C183" s="24">
        <v>0</v>
      </c>
      <c r="D183" s="24">
        <v>0</v>
      </c>
      <c r="E183" s="24">
        <v>0</v>
      </c>
      <c r="F183" s="24">
        <v>0</v>
      </c>
      <c r="H183" s="28">
        <f>CI174*BK184</f>
        <v>0</v>
      </c>
      <c r="I183" s="28">
        <f>CJ174*BF184</f>
        <v>0</v>
      </c>
      <c r="J183" s="28">
        <f>CK174*BG184</f>
        <v>0</v>
      </c>
      <c r="K183" s="28">
        <f>CL174*BH184</f>
        <v>0</v>
      </c>
      <c r="L183" s="28">
        <f>CM174*BI184</f>
        <v>0</v>
      </c>
      <c r="CO183" s="3">
        <v>1</v>
      </c>
      <c r="CP183" s="3">
        <v>1</v>
      </c>
    </row>
    <row r="184" spans="1:94" ht="16.5" customHeight="1" x14ac:dyDescent="0.25">
      <c r="A184" s="24">
        <v>0</v>
      </c>
      <c r="B184" s="24">
        <v>0</v>
      </c>
      <c r="C184" s="24">
        <v>0</v>
      </c>
      <c r="D184" s="24">
        <v>0</v>
      </c>
      <c r="E184" s="24">
        <v>0</v>
      </c>
      <c r="F184" s="24">
        <v>0</v>
      </c>
      <c r="H184" s="28">
        <f>CI174*BK184</f>
        <v>0</v>
      </c>
      <c r="I184" s="28">
        <f>CJ174*BF184</f>
        <v>0</v>
      </c>
      <c r="J184" s="28">
        <f>CK174*BG184</f>
        <v>0</v>
      </c>
      <c r="K184" s="28">
        <f>CL174*BH184</f>
        <v>0</v>
      </c>
      <c r="L184" s="28">
        <f>CM174*BI184</f>
        <v>0</v>
      </c>
      <c r="S184" s="60" t="str">
        <f>IF(BK184=1,"P 2","")</f>
        <v/>
      </c>
      <c r="T184" s="5" t="s">
        <v>5</v>
      </c>
      <c r="Y184" s="53"/>
      <c r="Z184" s="54"/>
      <c r="AA184" s="53"/>
      <c r="AB184" s="54"/>
      <c r="AC184" s="53"/>
      <c r="AD184" s="54"/>
      <c r="AE184" s="53"/>
      <c r="AF184" s="54"/>
      <c r="AG184" s="53"/>
      <c r="AH184" s="54"/>
      <c r="AI184" s="53"/>
      <c r="AJ184" s="54"/>
      <c r="AK184" s="53"/>
      <c r="AL184" s="54"/>
      <c r="AM184" s="53"/>
      <c r="AN184" s="54"/>
      <c r="AO184" s="53"/>
      <c r="AP184" s="54"/>
      <c r="AQ184" s="53"/>
      <c r="AR184" s="54"/>
      <c r="AS184" s="3"/>
      <c r="AW184" s="61"/>
      <c r="AX184" s="62"/>
      <c r="AY184" s="63"/>
      <c r="BA184" s="44">
        <f>SUM(Y184:AR184)*BK184</f>
        <v>0</v>
      </c>
      <c r="BB184" s="68"/>
      <c r="BC184" s="45"/>
      <c r="BF184" s="15">
        <f>IF(Y177="X", IF($BK$4&gt;=20,1,0),0)</f>
        <v>0</v>
      </c>
      <c r="BG184" s="15">
        <f>IF(AF177="X", IF($BK$5&gt;=20,1,0),0)</f>
        <v>0</v>
      </c>
      <c r="BH184" s="15">
        <f>IF(AM177="X", IF($BK$6&gt;=20,1,0),0)</f>
        <v>0</v>
      </c>
      <c r="BI184" s="15">
        <f>IF(AT177="X", IF($BK$7&gt;=20,1,0),0)</f>
        <v>0</v>
      </c>
      <c r="BK184" s="15">
        <f>SUM(BF184:BI184)</f>
        <v>0</v>
      </c>
      <c r="BN184" s="59" t="str">
        <f>IF($CI174=0, "", IF($BK184=0, IF(Y184&lt;&gt;0, 999,-1),Y184))</f>
        <v/>
      </c>
      <c r="BO184" s="59"/>
      <c r="BP184" s="59" t="str">
        <f>IF($CI174=0, "", IF($BK184=0, IF(AA184&lt;&gt;0, 999,-1),AA184))</f>
        <v/>
      </c>
      <c r="BQ184" s="59"/>
      <c r="BR184" s="59" t="str">
        <f>IF($CI174=0, "", IF($BK184=0, IF(AC184&lt;&gt;0, 999,-1),AC184))</f>
        <v/>
      </c>
      <c r="BS184" s="59"/>
      <c r="BT184" s="59" t="str">
        <f>IF($CI174=0, "", IF($BK184=0, IF(AE184&lt;&gt;0, 999,-1),AE184))</f>
        <v/>
      </c>
      <c r="BU184" s="59"/>
      <c r="BV184" s="59" t="str">
        <f>IF($CI174=0, "", IF($BK184=0, IF(AG184&lt;&gt;0, 999,-1),AG184))</f>
        <v/>
      </c>
      <c r="BW184" s="59"/>
      <c r="BX184" s="59" t="str">
        <f>IF($CI174=0, "", IF($BK184=0, IF(AI184&lt;&gt;0, 999,-1),AI184))</f>
        <v/>
      </c>
      <c r="BY184" s="59"/>
      <c r="BZ184" s="59" t="str">
        <f>IF($CI174=0, "", IF($BK184=0, IF(AK184&lt;&gt;0, 999,-1),AK184))</f>
        <v/>
      </c>
      <c r="CA184" s="59"/>
      <c r="CB184" s="59" t="str">
        <f>IF($CI174=0, "", IF($BK184=0, IF(AM184&lt;&gt;0, 999,-1),AM184))</f>
        <v/>
      </c>
      <c r="CC184" s="59"/>
      <c r="CD184" s="59" t="str">
        <f>IF($CI174=0, "", IF($BK184=0, IF(AO184&lt;&gt;0, 999,-1),AO184))</f>
        <v/>
      </c>
      <c r="CE184" s="59"/>
      <c r="CF184" s="59" t="str">
        <f>IF($CI174=0, "", IF($BK184=0, IF(AQ184&lt;&gt;0, 999,-1),AQ184))</f>
        <v/>
      </c>
      <c r="CG184" s="59"/>
      <c r="CO184" s="3">
        <v>1</v>
      </c>
      <c r="CP184" s="3">
        <v>1</v>
      </c>
    </row>
    <row r="185" spans="1:94" ht="16.5" customHeight="1" x14ac:dyDescent="0.25">
      <c r="A185" s="24">
        <v>0</v>
      </c>
      <c r="B185" s="24">
        <v>0</v>
      </c>
      <c r="C185" s="24">
        <v>0</v>
      </c>
      <c r="D185" s="24">
        <v>0</v>
      </c>
      <c r="E185" s="24">
        <v>0</v>
      </c>
      <c r="F185" s="24">
        <v>0</v>
      </c>
      <c r="H185" s="28">
        <f>CI174*BK184</f>
        <v>0</v>
      </c>
      <c r="I185" s="28">
        <f>CJ174*BF184</f>
        <v>0</v>
      </c>
      <c r="J185" s="28">
        <f>CK174*BG184</f>
        <v>0</v>
      </c>
      <c r="K185" s="28">
        <f>CL174*BH184</f>
        <v>0</v>
      </c>
      <c r="L185" s="28">
        <f>CM174*BI184</f>
        <v>0</v>
      </c>
      <c r="S185" s="60"/>
      <c r="T185" s="5" t="s">
        <v>6</v>
      </c>
      <c r="Z185" s="27" t="s">
        <v>32</v>
      </c>
      <c r="AA185" s="55">
        <f>IF(AO182&lt;&gt;0, AO182+1*BK184,0)</f>
        <v>0</v>
      </c>
      <c r="AB185" s="56"/>
      <c r="AC185" s="56"/>
      <c r="AD185" s="57"/>
      <c r="AN185" s="27" t="s">
        <v>33</v>
      </c>
      <c r="AO185" s="55">
        <f>IF(AA185*BK184&lt;&gt;0, AA185+10/BK185-1,AA185)</f>
        <v>0</v>
      </c>
      <c r="AP185" s="56"/>
      <c r="AQ185" s="56"/>
      <c r="AR185" s="57"/>
      <c r="AW185" s="58" t="s">
        <v>12</v>
      </c>
      <c r="AX185" s="58"/>
      <c r="AY185" s="58"/>
      <c r="BF185" s="15">
        <f>BF184*$BY$4</f>
        <v>0</v>
      </c>
      <c r="BG185" s="15">
        <f>BG184*$BY$5</f>
        <v>0</v>
      </c>
      <c r="BH185" s="15">
        <f>BH184*$BY$6</f>
        <v>0</v>
      </c>
      <c r="BI185" s="15">
        <f>BI184*$BY$7</f>
        <v>0</v>
      </c>
      <c r="BK185" s="15">
        <f>SUM(BF185:BI185)</f>
        <v>0</v>
      </c>
      <c r="CO185" s="3">
        <v>1</v>
      </c>
      <c r="CP185" s="3">
        <v>1</v>
      </c>
    </row>
    <row r="186" spans="1:94" ht="3" customHeight="1" x14ac:dyDescent="0.25">
      <c r="A186" s="24">
        <v>0</v>
      </c>
      <c r="B186" s="24">
        <v>0</v>
      </c>
      <c r="C186" s="24">
        <v>0</v>
      </c>
      <c r="D186" s="24">
        <v>0</v>
      </c>
      <c r="E186" s="24">
        <v>0</v>
      </c>
      <c r="F186" s="24">
        <v>0</v>
      </c>
      <c r="H186" s="28">
        <f>CI174*BK187</f>
        <v>0</v>
      </c>
      <c r="I186" s="28">
        <f>CJ174*BF187</f>
        <v>0</v>
      </c>
      <c r="J186" s="28">
        <f>CK174*BG187</f>
        <v>0</v>
      </c>
      <c r="K186" s="28">
        <f>CL174*BH187</f>
        <v>0</v>
      </c>
      <c r="L186" s="28">
        <f>CM174*BI187</f>
        <v>0</v>
      </c>
      <c r="CO186" s="3">
        <v>1</v>
      </c>
      <c r="CP186" s="3">
        <v>1</v>
      </c>
    </row>
    <row r="187" spans="1:94" ht="16.5" customHeight="1" x14ac:dyDescent="0.25">
      <c r="A187" s="24">
        <v>0</v>
      </c>
      <c r="B187" s="24">
        <v>0</v>
      </c>
      <c r="C187" s="24">
        <v>0</v>
      </c>
      <c r="D187" s="24">
        <v>0</v>
      </c>
      <c r="E187" s="24">
        <v>0</v>
      </c>
      <c r="F187" s="24">
        <v>0</v>
      </c>
      <c r="H187" s="28">
        <f>CI174*BK187</f>
        <v>0</v>
      </c>
      <c r="I187" s="28">
        <f>CJ174*BF187</f>
        <v>0</v>
      </c>
      <c r="J187" s="28">
        <f>CK174*BG187</f>
        <v>0</v>
      </c>
      <c r="K187" s="28">
        <f>CL174*BH187</f>
        <v>0</v>
      </c>
      <c r="L187" s="28">
        <f>CM174*BI187</f>
        <v>0</v>
      </c>
      <c r="S187" s="60" t="str">
        <f>IF(BK187=1,"P 3","")</f>
        <v/>
      </c>
      <c r="T187" s="5" t="s">
        <v>5</v>
      </c>
      <c r="Y187" s="53"/>
      <c r="Z187" s="54"/>
      <c r="AA187" s="53"/>
      <c r="AB187" s="54"/>
      <c r="AC187" s="53"/>
      <c r="AD187" s="54"/>
      <c r="AE187" s="53"/>
      <c r="AF187" s="54"/>
      <c r="AG187" s="53"/>
      <c r="AH187" s="54"/>
      <c r="AI187" s="53"/>
      <c r="AJ187" s="54"/>
      <c r="AK187" s="53"/>
      <c r="AL187" s="54"/>
      <c r="AM187" s="53"/>
      <c r="AN187" s="54"/>
      <c r="AO187" s="53"/>
      <c r="AP187" s="54"/>
      <c r="AQ187" s="53"/>
      <c r="AR187" s="54"/>
      <c r="AS187" s="3"/>
      <c r="AW187" s="61"/>
      <c r="AX187" s="62"/>
      <c r="AY187" s="63"/>
      <c r="BA187" s="44">
        <f>SUM(Y187:AR187)*BK187</f>
        <v>0</v>
      </c>
      <c r="BB187" s="68"/>
      <c r="BC187" s="45"/>
      <c r="BF187" s="15">
        <f>IF(Y177="X", IF($BK$4&gt;=30,1,0),0)</f>
        <v>0</v>
      </c>
      <c r="BG187" s="15">
        <f>IF(AF177="X", IF($BK$5&gt;=30,1,0),0)</f>
        <v>0</v>
      </c>
      <c r="BH187" s="15">
        <f>IF(AM177="X", IF($BK$6&gt;=30,1,0),0)</f>
        <v>0</v>
      </c>
      <c r="BI187" s="15">
        <f>IF(AT177="X", IF($BK$7&gt;=30,1,0),0)</f>
        <v>0</v>
      </c>
      <c r="BK187" s="15">
        <f>SUM(BF187:BI187)</f>
        <v>0</v>
      </c>
      <c r="BN187" s="59" t="str">
        <f>IF($CI174=0, "", IF($BK187=0, IF(Y187&lt;&gt;0, 999,-1),Y187))</f>
        <v/>
      </c>
      <c r="BO187" s="59"/>
      <c r="BP187" s="59" t="str">
        <f>IF($CI174=0, "", IF($BK187=0, IF(AA187&lt;&gt;0, 999,-1),AA187))</f>
        <v/>
      </c>
      <c r="BQ187" s="59"/>
      <c r="BR187" s="59" t="str">
        <f>IF($CI174=0, "", IF($BK187=0, IF(AC187&lt;&gt;0, 999,-1),AC187))</f>
        <v/>
      </c>
      <c r="BS187" s="59"/>
      <c r="BT187" s="59" t="str">
        <f>IF($CI174=0, "", IF($BK187=0, IF(AE187&lt;&gt;0, 999,-1),AE187))</f>
        <v/>
      </c>
      <c r="BU187" s="59"/>
      <c r="BV187" s="59" t="str">
        <f>IF($CI174=0, "", IF($BK187=0, IF(AG187&lt;&gt;0, 999,-1),AG187))</f>
        <v/>
      </c>
      <c r="BW187" s="59"/>
      <c r="BX187" s="59" t="str">
        <f>IF($CI174=0, "", IF($BK187=0, IF(AI187&lt;&gt;0, 999,-1),AI187))</f>
        <v/>
      </c>
      <c r="BY187" s="59"/>
      <c r="BZ187" s="59" t="str">
        <f>IF($CI174=0, "", IF($BK187=0, IF(AK187&lt;&gt;0, 999,-1),AK187))</f>
        <v/>
      </c>
      <c r="CA187" s="59"/>
      <c r="CB187" s="59" t="str">
        <f>IF($CI174=0, "", IF($BK187=0, IF(AM187&lt;&gt;0, 999,-1),AM187))</f>
        <v/>
      </c>
      <c r="CC187" s="59"/>
      <c r="CD187" s="59" t="str">
        <f>IF($CI174=0, "", IF($BK187=0, IF(AO187&lt;&gt;0, 999,-1),AO187))</f>
        <v/>
      </c>
      <c r="CE187" s="59"/>
      <c r="CF187" s="59" t="str">
        <f>IF($CI174=0, "", IF($BK187=0, IF(AQ187&lt;&gt;0, 999,-1),AQ187))</f>
        <v/>
      </c>
      <c r="CG187" s="59"/>
      <c r="CH187" s="3"/>
      <c r="CO187" s="3">
        <v>1</v>
      </c>
      <c r="CP187" s="3">
        <v>1</v>
      </c>
    </row>
    <row r="188" spans="1:94" ht="16.5" customHeight="1" x14ac:dyDescent="0.25">
      <c r="A188" s="24">
        <v>0</v>
      </c>
      <c r="B188" s="24">
        <v>0</v>
      </c>
      <c r="C188" s="24">
        <v>0</v>
      </c>
      <c r="D188" s="24">
        <v>0</v>
      </c>
      <c r="E188" s="24">
        <v>0</v>
      </c>
      <c r="F188" s="24">
        <v>0</v>
      </c>
      <c r="H188" s="28">
        <f>CI174*BK187</f>
        <v>0</v>
      </c>
      <c r="I188" s="28">
        <f>CJ174*BF187</f>
        <v>0</v>
      </c>
      <c r="J188" s="28">
        <f>CK174*BG187</f>
        <v>0</v>
      </c>
      <c r="K188" s="28">
        <f>CL174*BH187</f>
        <v>0</v>
      </c>
      <c r="L188" s="28">
        <f>CM174*BI187</f>
        <v>0</v>
      </c>
      <c r="S188" s="60"/>
      <c r="T188" s="5" t="s">
        <v>6</v>
      </c>
      <c r="Z188" s="27" t="s">
        <v>32</v>
      </c>
      <c r="AA188" s="55">
        <f>IF(AO185&lt;&gt;0, AO185+1*BK187,0)</f>
        <v>0</v>
      </c>
      <c r="AB188" s="56"/>
      <c r="AC188" s="56"/>
      <c r="AD188" s="57"/>
      <c r="AN188" s="27" t="s">
        <v>33</v>
      </c>
      <c r="AO188" s="55">
        <f>IF(AA188*BK187&lt;&gt;0, AA188+10/BK188-1,AA188)</f>
        <v>0</v>
      </c>
      <c r="AP188" s="56"/>
      <c r="AQ188" s="56"/>
      <c r="AR188" s="57"/>
      <c r="AW188" s="58" t="s">
        <v>12</v>
      </c>
      <c r="AX188" s="58"/>
      <c r="AY188" s="58"/>
      <c r="BF188" s="15">
        <f>BF187*$BY$4</f>
        <v>0</v>
      </c>
      <c r="BG188" s="15">
        <f>BG187*$BY$5</f>
        <v>0</v>
      </c>
      <c r="BH188" s="15">
        <f>BH187*$BY$6</f>
        <v>0</v>
      </c>
      <c r="BI188" s="15">
        <f>BI187*$BY$7</f>
        <v>0</v>
      </c>
      <c r="BK188" s="15">
        <f>SUM(BF188:BI188)</f>
        <v>0</v>
      </c>
      <c r="CO188" s="3">
        <v>1</v>
      </c>
      <c r="CP188" s="3">
        <v>1</v>
      </c>
    </row>
    <row r="189" spans="1:94" ht="3" customHeight="1" x14ac:dyDescent="0.25">
      <c r="A189" s="24">
        <v>0</v>
      </c>
      <c r="B189" s="24">
        <v>0</v>
      </c>
      <c r="C189" s="24">
        <v>0</v>
      </c>
      <c r="D189" s="24">
        <v>0</v>
      </c>
      <c r="E189" s="24">
        <v>0</v>
      </c>
      <c r="F189" s="24">
        <v>0</v>
      </c>
      <c r="H189" s="28">
        <f>CI174*BK190</f>
        <v>0</v>
      </c>
      <c r="I189" s="28">
        <f>CJ174*BF190</f>
        <v>0</v>
      </c>
      <c r="J189" s="28">
        <f>CK174*BG190</f>
        <v>0</v>
      </c>
      <c r="K189" s="28">
        <f>CL174*BH190</f>
        <v>0</v>
      </c>
      <c r="L189" s="28">
        <f>CM174*BI190</f>
        <v>0</v>
      </c>
      <c r="CO189" s="3">
        <v>1</v>
      </c>
      <c r="CP189" s="3">
        <v>1</v>
      </c>
    </row>
    <row r="190" spans="1:94" ht="16.5" customHeight="1" x14ac:dyDescent="0.25">
      <c r="A190" s="24">
        <v>0</v>
      </c>
      <c r="B190" s="24">
        <v>0</v>
      </c>
      <c r="C190" s="24">
        <v>0</v>
      </c>
      <c r="D190" s="24">
        <v>0</v>
      </c>
      <c r="E190" s="24">
        <v>0</v>
      </c>
      <c r="F190" s="24">
        <v>0</v>
      </c>
      <c r="H190" s="28">
        <f>CI174*BK190</f>
        <v>0</v>
      </c>
      <c r="I190" s="28">
        <f>CJ174*BF190</f>
        <v>0</v>
      </c>
      <c r="J190" s="28">
        <f>CK174*BG190</f>
        <v>0</v>
      </c>
      <c r="K190" s="28">
        <f>CL174*BH190</f>
        <v>0</v>
      </c>
      <c r="L190" s="28">
        <f>CM174*BI190</f>
        <v>0</v>
      </c>
      <c r="S190" s="60" t="str">
        <f>IF(BK190=1,"P 4","")</f>
        <v/>
      </c>
      <c r="T190" s="5" t="s">
        <v>5</v>
      </c>
      <c r="Y190" s="53"/>
      <c r="Z190" s="54"/>
      <c r="AA190" s="53"/>
      <c r="AB190" s="54"/>
      <c r="AC190" s="53"/>
      <c r="AD190" s="54"/>
      <c r="AE190" s="53"/>
      <c r="AF190" s="54"/>
      <c r="AG190" s="53"/>
      <c r="AH190" s="54"/>
      <c r="AI190" s="53"/>
      <c r="AJ190" s="54"/>
      <c r="AK190" s="53"/>
      <c r="AL190" s="54"/>
      <c r="AM190" s="53"/>
      <c r="AN190" s="54"/>
      <c r="AO190" s="53"/>
      <c r="AP190" s="54"/>
      <c r="AQ190" s="53"/>
      <c r="AR190" s="54"/>
      <c r="AS190" s="3"/>
      <c r="AW190" s="61"/>
      <c r="AX190" s="62"/>
      <c r="AY190" s="63"/>
      <c r="BA190" s="44">
        <f>SUM(Y190:AR190)*BK190</f>
        <v>0</v>
      </c>
      <c r="BB190" s="68"/>
      <c r="BC190" s="45"/>
      <c r="BF190" s="15">
        <f>IF(Y177="X", IF($BK$4&gt;=40,1,0),0)</f>
        <v>0</v>
      </c>
      <c r="BG190" s="15">
        <f>IF(AF177="X", IF($BK$5&gt;=40,1,0),0)</f>
        <v>0</v>
      </c>
      <c r="BH190" s="15">
        <f>IF(AM177="X", IF($BK$6&gt;=40,1,0),0)</f>
        <v>0</v>
      </c>
      <c r="BI190" s="15">
        <f>IF(AT177="X", IF($BK$7&gt;=30,1,0),0)</f>
        <v>0</v>
      </c>
      <c r="BK190" s="15">
        <f>SUM(BF190:BI190)</f>
        <v>0</v>
      </c>
      <c r="BN190" s="59" t="str">
        <f>IF($CI174=0, "", IF($BK190=0, IF(Y190&lt;&gt;0, 999,-1),Y190))</f>
        <v/>
      </c>
      <c r="BO190" s="59"/>
      <c r="BP190" s="59" t="str">
        <f>IF($CI174=0, "", IF($BK190=0, IF(AA190&lt;&gt;0, 999,-1),AA190))</f>
        <v/>
      </c>
      <c r="BQ190" s="59"/>
      <c r="BR190" s="59" t="str">
        <f>IF($CI174=0, "", IF($BK190=0, IF(AC190&lt;&gt;0, 999,-1),AC190))</f>
        <v/>
      </c>
      <c r="BS190" s="59"/>
      <c r="BT190" s="59" t="str">
        <f>IF($CI174=0, "", IF($BK190=0, IF(AE190&lt;&gt;0, 999,-1),AE190))</f>
        <v/>
      </c>
      <c r="BU190" s="59"/>
      <c r="BV190" s="59" t="str">
        <f>IF($CI174=0, "", IF($BK190=0, IF(AG190&lt;&gt;0, 999,-1),AG190))</f>
        <v/>
      </c>
      <c r="BW190" s="59"/>
      <c r="BX190" s="59" t="str">
        <f>IF($CI174=0, "", IF($BK190=0, IF(AI190&lt;&gt;0, 999,-1),AI190))</f>
        <v/>
      </c>
      <c r="BY190" s="59"/>
      <c r="BZ190" s="59" t="str">
        <f>IF($CI174=0, "", IF($BK190=0, IF(AK190&lt;&gt;0, 999,-1),AK190))</f>
        <v/>
      </c>
      <c r="CA190" s="59"/>
      <c r="CB190" s="59" t="str">
        <f>IF($CI174=0, "", IF($BK190=0, IF(AM190&lt;&gt;0, 999,-1),AM190))</f>
        <v/>
      </c>
      <c r="CC190" s="59"/>
      <c r="CD190" s="59" t="str">
        <f>IF($CI174=0, "", IF($BK190=0, IF(AO190&lt;&gt;0, 999,-1),AO190))</f>
        <v/>
      </c>
      <c r="CE190" s="59"/>
      <c r="CF190" s="59" t="str">
        <f>IF($CI174=0, "", IF($BK190=0, IF(AQ190&lt;&gt;0, 999,-1),AQ190))</f>
        <v/>
      </c>
      <c r="CG190" s="59"/>
      <c r="CH190" s="3"/>
      <c r="CO190" s="3">
        <v>1</v>
      </c>
      <c r="CP190" s="3">
        <v>1</v>
      </c>
    </row>
    <row r="191" spans="1:94" ht="16.5" customHeight="1" x14ac:dyDescent="0.25">
      <c r="A191" s="24">
        <v>0</v>
      </c>
      <c r="B191" s="24">
        <v>0</v>
      </c>
      <c r="C191" s="24">
        <v>0</v>
      </c>
      <c r="D191" s="24">
        <v>0</v>
      </c>
      <c r="E191" s="24">
        <v>0</v>
      </c>
      <c r="F191" s="24">
        <v>0</v>
      </c>
      <c r="H191" s="28">
        <f>CI174*BK190</f>
        <v>0</v>
      </c>
      <c r="I191" s="28">
        <f>CJ174*BF190</f>
        <v>0</v>
      </c>
      <c r="J191" s="28">
        <f>CK174*BG190</f>
        <v>0</v>
      </c>
      <c r="K191" s="28">
        <f>CL174*BH190</f>
        <v>0</v>
      </c>
      <c r="L191" s="28">
        <f>CM174*BI190</f>
        <v>0</v>
      </c>
      <c r="S191" s="60"/>
      <c r="T191" s="5" t="s">
        <v>6</v>
      </c>
      <c r="Z191" s="27" t="s">
        <v>32</v>
      </c>
      <c r="AA191" s="55">
        <f>IF(AO188&lt;&gt;0, AO188+1*BK190,0)</f>
        <v>0</v>
      </c>
      <c r="AB191" s="56"/>
      <c r="AC191" s="56"/>
      <c r="AD191" s="57"/>
      <c r="AN191" s="27" t="s">
        <v>33</v>
      </c>
      <c r="AO191" s="55">
        <f>IF(AA191*BK190&lt;&gt;0, AA191+10/BK191-1,AA191)</f>
        <v>0</v>
      </c>
      <c r="AP191" s="56"/>
      <c r="AQ191" s="56"/>
      <c r="AR191" s="57"/>
      <c r="AW191" s="58" t="s">
        <v>12</v>
      </c>
      <c r="AX191" s="58"/>
      <c r="AY191" s="58"/>
      <c r="BF191" s="15">
        <f>BF190*$BY$4</f>
        <v>0</v>
      </c>
      <c r="BG191" s="15">
        <f>BG190*$BY$5</f>
        <v>0</v>
      </c>
      <c r="BH191" s="15">
        <f>BH190*$BY$6</f>
        <v>0</v>
      </c>
      <c r="BI191" s="15">
        <f>BI190*$BY$7</f>
        <v>0</v>
      </c>
      <c r="BK191" s="15">
        <f>SUM(BF191:BI191)</f>
        <v>0</v>
      </c>
      <c r="CO191" s="3">
        <v>1</v>
      </c>
      <c r="CP191" s="3">
        <v>1</v>
      </c>
    </row>
    <row r="192" spans="1:94" ht="3" customHeight="1" x14ac:dyDescent="0.25">
      <c r="A192" s="24">
        <v>0</v>
      </c>
      <c r="B192" s="24">
        <v>0</v>
      </c>
      <c r="C192" s="24">
        <v>0</v>
      </c>
      <c r="D192" s="24">
        <v>0</v>
      </c>
      <c r="E192" s="24">
        <v>0</v>
      </c>
      <c r="F192" s="24">
        <v>0</v>
      </c>
      <c r="H192" s="28">
        <f>CI174</f>
        <v>0</v>
      </c>
      <c r="I192" s="28">
        <f>CJ174</f>
        <v>0</v>
      </c>
      <c r="J192" s="28">
        <f>CK174</f>
        <v>0</v>
      </c>
      <c r="K192" s="28">
        <f>CL174</f>
        <v>0</v>
      </c>
      <c r="L192" s="28">
        <f>CM174</f>
        <v>0</v>
      </c>
      <c r="CO192" s="3">
        <v>1</v>
      </c>
      <c r="CP192" s="3">
        <v>1</v>
      </c>
    </row>
    <row r="193" spans="1:178" s="20" customFormat="1" ht="16.5" customHeight="1" x14ac:dyDescent="0.25">
      <c r="A193" s="24">
        <v>0</v>
      </c>
      <c r="B193" s="24">
        <v>0</v>
      </c>
      <c r="C193" s="24">
        <v>0</v>
      </c>
      <c r="D193" s="24">
        <v>0</v>
      </c>
      <c r="E193" s="24">
        <v>0</v>
      </c>
      <c r="F193" s="24">
        <v>0</v>
      </c>
      <c r="G193" s="16"/>
      <c r="H193" s="28">
        <f>CI174</f>
        <v>0</v>
      </c>
      <c r="I193" s="28">
        <f>CJ174</f>
        <v>0</v>
      </c>
      <c r="J193" s="28">
        <f>CK174</f>
        <v>0</v>
      </c>
      <c r="K193" s="28">
        <f>CL174</f>
        <v>0</v>
      </c>
      <c r="L193" s="28">
        <f>CM174</f>
        <v>0</v>
      </c>
      <c r="T193" s="20" t="s">
        <v>7</v>
      </c>
      <c r="Y193" s="35">
        <f>COUNTIF(CU193:FV193,AA193)</f>
        <v>0</v>
      </c>
      <c r="Z193" s="36" t="s">
        <v>79</v>
      </c>
      <c r="AA193" s="37">
        <f>$BO$12</f>
        <v>10</v>
      </c>
      <c r="AB193" s="35">
        <f>IF(AD193&gt;0,COUNTIF(CU193:FV193,AD193),0)</f>
        <v>0</v>
      </c>
      <c r="AC193" s="36" t="s">
        <v>79</v>
      </c>
      <c r="AD193" s="37">
        <f>AA193-1</f>
        <v>9</v>
      </c>
      <c r="AE193" s="35">
        <f>IF(AG193&gt;0,COUNTIF(CU193:FV193,AG193),0)</f>
        <v>0</v>
      </c>
      <c r="AF193" s="36" t="s">
        <v>79</v>
      </c>
      <c r="AG193" s="37">
        <f>AD193-1</f>
        <v>8</v>
      </c>
      <c r="AH193" s="35">
        <f>IF(AJ193&gt;0,COUNTIF(CU193:FV193,AJ193),0)</f>
        <v>0</v>
      </c>
      <c r="AI193" s="36" t="s">
        <v>79</v>
      </c>
      <c r="AJ193" s="37">
        <f>AG193-1</f>
        <v>7</v>
      </c>
      <c r="AK193" s="35">
        <f>IF(AM193&gt;0,COUNTIF(CU193:FV193,AM193),0)</f>
        <v>0</v>
      </c>
      <c r="AL193" s="36" t="s">
        <v>79</v>
      </c>
      <c r="AM193" s="37">
        <f>AJ193-1</f>
        <v>6</v>
      </c>
      <c r="AN193" s="35">
        <f>IF(AP193&gt;0,COUNTIF(CU193:FV193,AP193),0)</f>
        <v>0</v>
      </c>
      <c r="AO193" s="36" t="s">
        <v>79</v>
      </c>
      <c r="AP193" s="37">
        <f>AM193-1</f>
        <v>5</v>
      </c>
      <c r="AQ193" s="35">
        <f>IF(AS193&gt;0,COUNTIF(CU193:FV193,AS193),0)</f>
        <v>0</v>
      </c>
      <c r="AR193" s="36" t="s">
        <v>79</v>
      </c>
      <c r="AS193" s="37">
        <f>AP193-1</f>
        <v>4</v>
      </c>
      <c r="AW193" s="46">
        <f>AW181*BK181+AW184*BK184+AW187*BK187+AW190*BK190</f>
        <v>0</v>
      </c>
      <c r="AX193" s="47"/>
      <c r="AY193" s="48"/>
      <c r="BK193" s="29">
        <f>IF(AW193&gt;0,1,0)</f>
        <v>0</v>
      </c>
      <c r="CI193" s="16"/>
      <c r="CJ193" s="16"/>
      <c r="CK193" s="16"/>
      <c r="CL193" s="16"/>
      <c r="CM193" s="16"/>
      <c r="CO193" s="3">
        <v>1</v>
      </c>
      <c r="CP193" s="3">
        <v>1</v>
      </c>
      <c r="CU193" s="44">
        <f>Y181</f>
        <v>0</v>
      </c>
      <c r="CV193" s="45"/>
      <c r="CW193" s="44">
        <f>AA181</f>
        <v>0</v>
      </c>
      <c r="CX193" s="45"/>
      <c r="CY193" s="44">
        <f>AC181</f>
        <v>0</v>
      </c>
      <c r="CZ193" s="45"/>
      <c r="DA193" s="44">
        <f>AE181</f>
        <v>0</v>
      </c>
      <c r="DB193" s="45"/>
      <c r="DC193" s="44">
        <f>AG181</f>
        <v>0</v>
      </c>
      <c r="DD193" s="45"/>
      <c r="DE193" s="44">
        <f>AI181</f>
        <v>0</v>
      </c>
      <c r="DF193" s="45"/>
      <c r="DG193" s="44">
        <f>AK181</f>
        <v>0</v>
      </c>
      <c r="DH193" s="45"/>
      <c r="DI193" s="44">
        <f>AM181</f>
        <v>0</v>
      </c>
      <c r="DJ193" s="45"/>
      <c r="DK193" s="44">
        <f>AO181</f>
        <v>0</v>
      </c>
      <c r="DL193" s="45"/>
      <c r="DM193" s="44">
        <f>AQ181</f>
        <v>0</v>
      </c>
      <c r="DN193" s="45"/>
      <c r="DO193" s="44">
        <f>Y184</f>
        <v>0</v>
      </c>
      <c r="DP193" s="45"/>
      <c r="DQ193" s="44">
        <f>AA184</f>
        <v>0</v>
      </c>
      <c r="DR193" s="45"/>
      <c r="DS193" s="44">
        <f>AC184</f>
        <v>0</v>
      </c>
      <c r="DT193" s="45"/>
      <c r="DU193" s="44">
        <f>AE184</f>
        <v>0</v>
      </c>
      <c r="DV193" s="45"/>
      <c r="DW193" s="44">
        <f>AG184</f>
        <v>0</v>
      </c>
      <c r="DX193" s="45"/>
      <c r="DY193" s="44">
        <f>AI184</f>
        <v>0</v>
      </c>
      <c r="DZ193" s="45"/>
      <c r="EA193" s="44">
        <f>AK184</f>
        <v>0</v>
      </c>
      <c r="EB193" s="45"/>
      <c r="EC193" s="44">
        <f>AM184</f>
        <v>0</v>
      </c>
      <c r="ED193" s="45"/>
      <c r="EE193" s="44">
        <f>AO184</f>
        <v>0</v>
      </c>
      <c r="EF193" s="45"/>
      <c r="EG193" s="44">
        <f>AQ184</f>
        <v>0</v>
      </c>
      <c r="EH193" s="45"/>
      <c r="EI193" s="44">
        <f>Y187</f>
        <v>0</v>
      </c>
      <c r="EJ193" s="45"/>
      <c r="EK193" s="44">
        <f>AA187</f>
        <v>0</v>
      </c>
      <c r="EL193" s="45"/>
      <c r="EM193" s="44">
        <f>AC187</f>
        <v>0</v>
      </c>
      <c r="EN193" s="45"/>
      <c r="EO193" s="44">
        <f>AE187</f>
        <v>0</v>
      </c>
      <c r="EP193" s="45"/>
      <c r="EQ193" s="44">
        <f>AG187</f>
        <v>0</v>
      </c>
      <c r="ER193" s="45"/>
      <c r="ES193" s="44">
        <f>AI187</f>
        <v>0</v>
      </c>
      <c r="ET193" s="45"/>
      <c r="EU193" s="44">
        <f>AK187</f>
        <v>0</v>
      </c>
      <c r="EV193" s="45"/>
      <c r="EW193" s="44">
        <f>AM187</f>
        <v>0</v>
      </c>
      <c r="EX193" s="45"/>
      <c r="EY193" s="44">
        <f>AO187</f>
        <v>0</v>
      </c>
      <c r="EZ193" s="45"/>
      <c r="FA193" s="44">
        <f>AQ187</f>
        <v>0</v>
      </c>
      <c r="FB193" s="45"/>
      <c r="FC193" s="44">
        <f>Y190</f>
        <v>0</v>
      </c>
      <c r="FD193" s="45"/>
      <c r="FE193" s="44">
        <f>AA190</f>
        <v>0</v>
      </c>
      <c r="FF193" s="45"/>
      <c r="FG193" s="44">
        <f>AC190</f>
        <v>0</v>
      </c>
      <c r="FH193" s="45"/>
      <c r="FI193" s="44">
        <f>AE190</f>
        <v>0</v>
      </c>
      <c r="FJ193" s="45"/>
      <c r="FK193" s="44">
        <f>AG190</f>
        <v>0</v>
      </c>
      <c r="FL193" s="45"/>
      <c r="FM193" s="44">
        <f>AI190</f>
        <v>0</v>
      </c>
      <c r="FN193" s="45"/>
      <c r="FO193" s="44">
        <f>AK190</f>
        <v>0</v>
      </c>
      <c r="FP193" s="45"/>
      <c r="FQ193" s="44">
        <f>AM190</f>
        <v>0</v>
      </c>
      <c r="FR193" s="45"/>
      <c r="FS193" s="44">
        <f>AO190</f>
        <v>0</v>
      </c>
      <c r="FT193" s="45"/>
      <c r="FU193" s="44">
        <f>AQ190</f>
        <v>0</v>
      </c>
      <c r="FV193" s="45"/>
    </row>
    <row r="194" spans="1:178" ht="3" customHeight="1" x14ac:dyDescent="0.25">
      <c r="A194" s="24">
        <v>1</v>
      </c>
      <c r="B194" s="28">
        <f>CI174</f>
        <v>0</v>
      </c>
      <c r="C194" s="28">
        <f>CJ174</f>
        <v>0</v>
      </c>
      <c r="D194" s="28">
        <f>CK174</f>
        <v>0</v>
      </c>
      <c r="E194" s="28">
        <f>CL174</f>
        <v>0</v>
      </c>
      <c r="F194" s="28">
        <f>CM174</f>
        <v>0</v>
      </c>
      <c r="H194" s="28">
        <f>CI174</f>
        <v>0</v>
      </c>
      <c r="I194" s="28">
        <f>CJ174</f>
        <v>0</v>
      </c>
      <c r="J194" s="28">
        <f>CK174</f>
        <v>0</v>
      </c>
      <c r="K194" s="28">
        <f>CL174</f>
        <v>0</v>
      </c>
      <c r="L194" s="28">
        <f>CM174</f>
        <v>0</v>
      </c>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CO194" s="3">
        <v>1</v>
      </c>
      <c r="CP194" s="3">
        <v>1</v>
      </c>
    </row>
    <row r="195" spans="1:178" ht="3" customHeight="1" x14ac:dyDescent="0.25">
      <c r="A195" s="24">
        <v>1</v>
      </c>
      <c r="B195" s="28">
        <f>CI196</f>
        <v>0</v>
      </c>
      <c r="C195" s="28">
        <f>CJ196</f>
        <v>0</v>
      </c>
      <c r="D195" s="28">
        <f>CK196</f>
        <v>0</v>
      </c>
      <c r="E195" s="28">
        <f>CL196</f>
        <v>0</v>
      </c>
      <c r="F195" s="28">
        <f>CM196</f>
        <v>0</v>
      </c>
      <c r="H195" s="28">
        <f>CI196</f>
        <v>0</v>
      </c>
      <c r="I195" s="28">
        <f>CJ196</f>
        <v>0</v>
      </c>
      <c r="J195" s="28">
        <f>CK196</f>
        <v>0</v>
      </c>
      <c r="K195" s="28">
        <f>CL196</f>
        <v>0</v>
      </c>
      <c r="L195" s="28">
        <f>CM196</f>
        <v>0</v>
      </c>
      <c r="CO195" s="3">
        <v>1</v>
      </c>
      <c r="CP195" s="3">
        <v>1</v>
      </c>
    </row>
    <row r="196" spans="1:178" ht="16.5" customHeight="1" x14ac:dyDescent="0.25">
      <c r="A196" s="24">
        <v>1</v>
      </c>
      <c r="B196" s="28">
        <f>CI196</f>
        <v>0</v>
      </c>
      <c r="C196" s="28">
        <f>CJ196</f>
        <v>0</v>
      </c>
      <c r="D196" s="28">
        <f>CK196</f>
        <v>0</v>
      </c>
      <c r="E196" s="28">
        <f>CL196</f>
        <v>0</v>
      </c>
      <c r="F196" s="28">
        <f>CM196</f>
        <v>0</v>
      </c>
      <c r="H196" s="28">
        <f>CI196</f>
        <v>0</v>
      </c>
      <c r="I196" s="28">
        <f>CJ196</f>
        <v>0</v>
      </c>
      <c r="J196" s="28">
        <f>CK196</f>
        <v>0</v>
      </c>
      <c r="K196" s="28">
        <f>CL196</f>
        <v>0</v>
      </c>
      <c r="L196" s="28">
        <f>CM196</f>
        <v>0</v>
      </c>
      <c r="N196" s="20" t="s">
        <v>30</v>
      </c>
      <c r="Q196" s="16">
        <f>Q174+1</f>
        <v>9</v>
      </c>
      <c r="R196" s="16"/>
      <c r="S196" s="5" t="s">
        <v>2</v>
      </c>
      <c r="Y196" s="49"/>
      <c r="Z196" s="50"/>
      <c r="AA196" s="50"/>
      <c r="AB196" s="50"/>
      <c r="AC196" s="50"/>
      <c r="AD196" s="50"/>
      <c r="AE196" s="50"/>
      <c r="AF196" s="50"/>
      <c r="AG196" s="50"/>
      <c r="AH196" s="50"/>
      <c r="AI196" s="50"/>
      <c r="AJ196" s="50"/>
      <c r="AK196" s="50"/>
      <c r="AL196" s="50"/>
      <c r="AM196" s="50"/>
      <c r="AN196" s="50"/>
      <c r="AO196" s="50"/>
      <c r="AP196" s="51"/>
      <c r="AS196" s="5" t="s">
        <v>23</v>
      </c>
      <c r="AV196" s="52"/>
      <c r="AW196" s="52"/>
      <c r="AX196" s="52"/>
      <c r="AY196" s="52"/>
      <c r="BA196" s="73">
        <f>IF(AW215&gt;0, IF(LEN(Y196)&gt;3,Y196,"Name fehlt"),Y196)</f>
        <v>0</v>
      </c>
      <c r="BB196" s="73"/>
      <c r="BC196" s="73"/>
      <c r="BD196" s="73"/>
      <c r="BE196" s="73"/>
      <c r="BI196" s="64">
        <f>IF(LEN(Y196)&gt;3, DATE((AW$1-BN197),12,31),0)</f>
        <v>0</v>
      </c>
      <c r="BJ196" s="64"/>
      <c r="BK196" s="64"/>
      <c r="BL196" s="64"/>
      <c r="BN196" s="25"/>
      <c r="BO196" s="25"/>
      <c r="BP196" s="25"/>
      <c r="BQ196" s="64">
        <f>IF(LEN(Y196)&gt;3, DATE((AW$1-BV197),1,1),0)</f>
        <v>0</v>
      </c>
      <c r="BR196" s="64"/>
      <c r="BS196" s="64"/>
      <c r="BT196" s="64"/>
      <c r="CI196" s="3">
        <f>IF(LEN(Y196)&gt;3,1,0)</f>
        <v>0</v>
      </c>
      <c r="CJ196" s="3">
        <f>IF(Y199="X",CI196,0)</f>
        <v>0</v>
      </c>
      <c r="CK196" s="3">
        <f>IF(AF199="X",CI196,0)</f>
        <v>0</v>
      </c>
      <c r="CL196" s="3">
        <f>IF(AM199="X",CI196,0)</f>
        <v>0</v>
      </c>
      <c r="CM196" s="3">
        <f>IF(AT199="X",CI196,0)</f>
        <v>0</v>
      </c>
      <c r="CO196" s="3">
        <v>1</v>
      </c>
      <c r="CP196" s="3">
        <v>1</v>
      </c>
    </row>
    <row r="197" spans="1:178" ht="16.5" customHeight="1" x14ac:dyDescent="0.25">
      <c r="A197" s="24">
        <v>1</v>
      </c>
      <c r="B197" s="28">
        <f>CI196</f>
        <v>0</v>
      </c>
      <c r="C197" s="28">
        <f>CJ196</f>
        <v>0</v>
      </c>
      <c r="D197" s="28">
        <f>CK196</f>
        <v>0</v>
      </c>
      <c r="E197" s="28">
        <f>CL196</f>
        <v>0</v>
      </c>
      <c r="F197" s="28">
        <f>CM196</f>
        <v>0</v>
      </c>
      <c r="H197" s="28">
        <f>CI196</f>
        <v>0</v>
      </c>
      <c r="I197" s="28">
        <f>CJ196</f>
        <v>0</v>
      </c>
      <c r="J197" s="28">
        <f>CK196</f>
        <v>0</v>
      </c>
      <c r="K197" s="28">
        <f>CL196</f>
        <v>0</v>
      </c>
      <c r="L197" s="28">
        <f>CM196</f>
        <v>0</v>
      </c>
      <c r="S197" s="5" t="s">
        <v>3</v>
      </c>
      <c r="Y197" s="49"/>
      <c r="Z197" s="50"/>
      <c r="AA197" s="50"/>
      <c r="AB197" s="50"/>
      <c r="AC197" s="50"/>
      <c r="AD197" s="50"/>
      <c r="AE197" s="50"/>
      <c r="AF197" s="50"/>
      <c r="AG197" s="50"/>
      <c r="AH197" s="50"/>
      <c r="AI197" s="50"/>
      <c r="AJ197" s="50"/>
      <c r="AK197" s="50"/>
      <c r="AL197" s="50"/>
      <c r="AM197" s="50"/>
      <c r="AN197" s="50"/>
      <c r="AO197" s="50"/>
      <c r="AP197" s="51"/>
      <c r="AS197" s="5" t="s">
        <v>11</v>
      </c>
      <c r="AW197" s="44" t="str">
        <f>IF(YEAR(AV196)&gt;1900,$AW$1-YEAR(AV196),"")</f>
        <v/>
      </c>
      <c r="AX197" s="68"/>
      <c r="AY197" s="45"/>
      <c r="BA197" s="73">
        <f>IF(LEN(Y196)&gt;3, IF(LEN(Y197)&gt;3, Y197, "Ort fehlt"),Y197)</f>
        <v>0</v>
      </c>
      <c r="BB197" s="73"/>
      <c r="BC197" s="73"/>
      <c r="BD197" s="73"/>
      <c r="BE197" s="73"/>
      <c r="BI197" s="15">
        <f>IF(Y199="X", $BG$4,0)</f>
        <v>0</v>
      </c>
      <c r="BJ197" s="15">
        <f>IF(AF199="X", $BG$5,0)</f>
        <v>0</v>
      </c>
      <c r="BK197" s="15">
        <f>IF(AM199="X", $BG$6,0)</f>
        <v>0</v>
      </c>
      <c r="BL197" s="15">
        <f>IF(AT199="X", $BG$7,0)</f>
        <v>0</v>
      </c>
      <c r="BN197" s="15" t="str">
        <f>IF(LEN(Y196)&gt;3, SUM(BI197:BL197),"")</f>
        <v/>
      </c>
      <c r="BQ197" s="15">
        <f>IF(Y199="X", $BI$4,0)</f>
        <v>0</v>
      </c>
      <c r="BR197" s="15">
        <f>IF(AF199="X", $BI$5,0)</f>
        <v>0</v>
      </c>
      <c r="BS197" s="15">
        <f>IF(AM199="X", $BI$6,0)</f>
        <v>0</v>
      </c>
      <c r="BT197" s="15">
        <f>IF(AT199="X", $BI$7,0)</f>
        <v>0</v>
      </c>
      <c r="BV197" s="15" t="str">
        <f>IF(LEN(Y196)&gt;3, SUM(BQ197:BT197),"")</f>
        <v/>
      </c>
      <c r="CO197" s="3">
        <v>1</v>
      </c>
      <c r="CP197" s="3">
        <v>1</v>
      </c>
    </row>
    <row r="198" spans="1:178" ht="3" customHeight="1" x14ac:dyDescent="0.25">
      <c r="A198" s="24">
        <v>1</v>
      </c>
      <c r="B198" s="28">
        <f>CI196</f>
        <v>0</v>
      </c>
      <c r="C198" s="28">
        <f>CJ196</f>
        <v>0</v>
      </c>
      <c r="D198" s="28">
        <f>CK196</f>
        <v>0</v>
      </c>
      <c r="E198" s="28">
        <f>CL196</f>
        <v>0</v>
      </c>
      <c r="F198" s="28">
        <f>CM196</f>
        <v>0</v>
      </c>
      <c r="H198" s="28">
        <f>CI196</f>
        <v>0</v>
      </c>
      <c r="I198" s="28">
        <f>CJ196</f>
        <v>0</v>
      </c>
      <c r="J198" s="28">
        <f>CK196</f>
        <v>0</v>
      </c>
      <c r="K198" s="28">
        <f>CL196</f>
        <v>0</v>
      </c>
      <c r="L198" s="28">
        <f>CM196</f>
        <v>0</v>
      </c>
      <c r="CO198" s="3">
        <v>1</v>
      </c>
      <c r="CP198" s="3">
        <v>1</v>
      </c>
    </row>
    <row r="199" spans="1:178" ht="16.5" customHeight="1" x14ac:dyDescent="0.25">
      <c r="A199" s="24">
        <v>1</v>
      </c>
      <c r="B199" s="28">
        <f>CI196</f>
        <v>0</v>
      </c>
      <c r="C199" s="28">
        <f>CJ196</f>
        <v>0</v>
      </c>
      <c r="D199" s="28">
        <f>CK196</f>
        <v>0</v>
      </c>
      <c r="E199" s="28">
        <f>CL196</f>
        <v>0</v>
      </c>
      <c r="F199" s="28">
        <f>CM196</f>
        <v>0</v>
      </c>
      <c r="H199" s="28">
        <f>CI196</f>
        <v>0</v>
      </c>
      <c r="I199" s="28">
        <f>CJ196</f>
        <v>0</v>
      </c>
      <c r="J199" s="28">
        <f>CK196</f>
        <v>0</v>
      </c>
      <c r="K199" s="28">
        <f>CL196</f>
        <v>0</v>
      </c>
      <c r="L199" s="28">
        <f>CM196</f>
        <v>0</v>
      </c>
      <c r="S199" s="72" t="s">
        <v>8</v>
      </c>
      <c r="T199" s="72"/>
      <c r="U199" s="72"/>
      <c r="V199" s="72"/>
      <c r="W199" s="72"/>
      <c r="Y199" s="1"/>
      <c r="Z199" s="5" t="str">
        <f>$BA$4</f>
        <v>U17-kniend</v>
      </c>
      <c r="AF199" s="1"/>
      <c r="AG199" s="5" t="str">
        <f>$BA$5</f>
        <v>U23-kniend</v>
      </c>
      <c r="AM199" s="1"/>
      <c r="AN199" s="5" t="str">
        <f>$BA$6</f>
        <v>---</v>
      </c>
      <c r="AT199" s="1"/>
      <c r="AU199" s="5" t="str">
        <f>$BA$7</f>
        <v>---</v>
      </c>
      <c r="BA199" s="15" t="str">
        <f>IF(LEN(Y196)&gt;3, IF(AF199="X", "", IF(AM199="X", "", IF(AT199="X","", IF(Y199="X", Y199,9999)))),"")</f>
        <v/>
      </c>
      <c r="BB199" s="3"/>
      <c r="BC199" s="15" t="str">
        <f>IF(LEN(Y196)&gt;3, IF(Y199="X", "", IF(AM199="X", "", IF(AT199="X","", IF(AF199="X", AF199,9999)))),"")</f>
        <v/>
      </c>
      <c r="BD199" s="3"/>
      <c r="BE199" s="15" t="str">
        <f>IF(LEN(Y196)&gt;3, IF(Y199="X", "", IF(AF199="X", "", IF(AT199="X","", IF(AM199="X", AM199,9999)))),"")</f>
        <v/>
      </c>
      <c r="BF199" s="3"/>
      <c r="BG199" s="15" t="str">
        <f>IF(LEN(Y196)&gt;3, IF(Y199="X", "", IF(AF199="X", "", IF(AM199="X", "",IF(AT199="X", AT199,9999)))),"")</f>
        <v/>
      </c>
      <c r="CO199" s="3">
        <v>1</v>
      </c>
      <c r="CP199" s="3">
        <v>1</v>
      </c>
    </row>
    <row r="200" spans="1:178" ht="3" customHeight="1" x14ac:dyDescent="0.25">
      <c r="A200" s="24">
        <v>1</v>
      </c>
      <c r="B200" s="28">
        <f>CI196</f>
        <v>0</v>
      </c>
      <c r="C200" s="28">
        <f>CJ196</f>
        <v>0</v>
      </c>
      <c r="D200" s="28">
        <f>CK196</f>
        <v>0</v>
      </c>
      <c r="E200" s="28">
        <f>CL196</f>
        <v>0</v>
      </c>
      <c r="F200" s="28">
        <f>CM196</f>
        <v>0</v>
      </c>
      <c r="H200" s="28">
        <f>CI196</f>
        <v>0</v>
      </c>
      <c r="I200" s="28">
        <f>CJ196</f>
        <v>0</v>
      </c>
      <c r="J200" s="28">
        <f>CK196</f>
        <v>0</v>
      </c>
      <c r="K200" s="28">
        <f>CL196</f>
        <v>0</v>
      </c>
      <c r="L200" s="28">
        <f>CM196</f>
        <v>0</v>
      </c>
      <c r="CO200" s="3">
        <v>1</v>
      </c>
      <c r="CP200" s="3">
        <v>1</v>
      </c>
    </row>
    <row r="201" spans="1:178" ht="16.5" customHeight="1" x14ac:dyDescent="0.25">
      <c r="A201" s="24">
        <v>1</v>
      </c>
      <c r="B201" s="28">
        <f>CI196</f>
        <v>0</v>
      </c>
      <c r="C201" s="28">
        <f>CJ196</f>
        <v>0</v>
      </c>
      <c r="D201" s="28">
        <f>CK196</f>
        <v>0</v>
      </c>
      <c r="E201" s="28">
        <f>CL196</f>
        <v>0</v>
      </c>
      <c r="F201" s="28">
        <f>CM196</f>
        <v>0</v>
      </c>
      <c r="H201" s="28">
        <f>CI196</f>
        <v>0</v>
      </c>
      <c r="I201" s="28">
        <f>CJ196</f>
        <v>0</v>
      </c>
      <c r="J201" s="28">
        <f>CK196</f>
        <v>0</v>
      </c>
      <c r="K201" s="28">
        <f>CL196</f>
        <v>0</v>
      </c>
      <c r="L201" s="28">
        <f>CM196</f>
        <v>0</v>
      </c>
      <c r="S201" s="5" t="s">
        <v>4</v>
      </c>
      <c r="Y201" s="1"/>
      <c r="Z201" s="5" t="s">
        <v>27</v>
      </c>
      <c r="AZ201" s="26" t="s">
        <v>26</v>
      </c>
      <c r="BA201" s="15" t="str">
        <f>IF(Y199="X", IF(Y201=$BS$4,Y201,IF(Y201=$BT$4,Y201,"XXX")),"")</f>
        <v/>
      </c>
      <c r="BB201" s="15" t="str">
        <f>IF(AF199="X", IF(Y201=$BS$5,Y201,IF(Y201=$BT$5,Y201,"XXX")),"")</f>
        <v/>
      </c>
      <c r="BC201" s="15" t="str">
        <f>IF(AM199="X", IF(Y201=$BS$6,Y201,IF(Y201=$BT$6,Y201,"XXX")),"")</f>
        <v/>
      </c>
      <c r="BD201" s="15" t="str">
        <f>IF(AT199="X", IF(Y201=$BS$7,Y201,IF(Y201=$BT$7,Y201,"XXX")),"")</f>
        <v/>
      </c>
      <c r="BE201" s="18" t="s">
        <v>26</v>
      </c>
      <c r="BF201" s="15" t="str">
        <f>BA201&amp;BB201&amp;BC201&amp;BD201</f>
        <v/>
      </c>
      <c r="BG201" s="26" t="s">
        <v>26</v>
      </c>
      <c r="BK201" s="26" t="s">
        <v>26</v>
      </c>
      <c r="CO201" s="3">
        <v>1</v>
      </c>
      <c r="CP201" s="3">
        <v>1</v>
      </c>
    </row>
    <row r="202" spans="1:178" ht="3" customHeight="1" x14ac:dyDescent="0.25">
      <c r="A202" s="24">
        <v>0</v>
      </c>
      <c r="B202" s="24">
        <v>0</v>
      </c>
      <c r="C202" s="24">
        <v>0</v>
      </c>
      <c r="D202" s="24">
        <v>0</v>
      </c>
      <c r="E202" s="24">
        <v>0</v>
      </c>
      <c r="F202" s="24">
        <v>0</v>
      </c>
      <c r="H202" s="28">
        <f>CI196*BK203</f>
        <v>0</v>
      </c>
      <c r="I202" s="28">
        <f>CJ196*BF203</f>
        <v>0</v>
      </c>
      <c r="J202" s="28">
        <f>CK196*BG203</f>
        <v>0</v>
      </c>
      <c r="K202" s="28">
        <f>CL196*BH203</f>
        <v>0</v>
      </c>
      <c r="L202" s="28">
        <f>CM196*BI203</f>
        <v>0</v>
      </c>
      <c r="CO202" s="3">
        <v>1</v>
      </c>
      <c r="CP202" s="3">
        <v>1</v>
      </c>
    </row>
    <row r="203" spans="1:178" ht="16.5" customHeight="1" x14ac:dyDescent="0.25">
      <c r="A203" s="24">
        <v>0</v>
      </c>
      <c r="B203" s="24">
        <v>0</v>
      </c>
      <c r="C203" s="24">
        <v>0</v>
      </c>
      <c r="D203" s="24">
        <v>0</v>
      </c>
      <c r="E203" s="24">
        <v>0</v>
      </c>
      <c r="F203" s="24">
        <v>0</v>
      </c>
      <c r="H203" s="28">
        <f>CI196*BK203</f>
        <v>0</v>
      </c>
      <c r="I203" s="28">
        <f>CJ196*BF203</f>
        <v>0</v>
      </c>
      <c r="J203" s="28">
        <f>CK196*BG203</f>
        <v>0</v>
      </c>
      <c r="K203" s="28">
        <f>CL196*BH203</f>
        <v>0</v>
      </c>
      <c r="L203" s="28">
        <f>CM196*BI203</f>
        <v>0</v>
      </c>
      <c r="S203" s="60" t="str">
        <f>IF(BK203=1,"P 1","")</f>
        <v/>
      </c>
      <c r="T203" s="5" t="s">
        <v>5</v>
      </c>
      <c r="Y203" s="53"/>
      <c r="Z203" s="54"/>
      <c r="AA203" s="53"/>
      <c r="AB203" s="54"/>
      <c r="AC203" s="53"/>
      <c r="AD203" s="54"/>
      <c r="AE203" s="53"/>
      <c r="AF203" s="54"/>
      <c r="AG203" s="53"/>
      <c r="AH203" s="54"/>
      <c r="AI203" s="53"/>
      <c r="AJ203" s="54"/>
      <c r="AK203" s="53"/>
      <c r="AL203" s="54"/>
      <c r="AM203" s="53"/>
      <c r="AN203" s="54"/>
      <c r="AO203" s="53"/>
      <c r="AP203" s="54"/>
      <c r="AQ203" s="53"/>
      <c r="AR203" s="54"/>
      <c r="AS203" s="3"/>
      <c r="AW203" s="61"/>
      <c r="AX203" s="62"/>
      <c r="AY203" s="63"/>
      <c r="BA203" s="44">
        <f>SUM(Y203:AR203)*BK203</f>
        <v>0</v>
      </c>
      <c r="BB203" s="68"/>
      <c r="BC203" s="45"/>
      <c r="BF203" s="15">
        <f>IF(Y199="X", IF($BK$4&gt;=10,1,0),0)</f>
        <v>0</v>
      </c>
      <c r="BG203" s="15">
        <f>IF(AF199="X", IF($BK$5&gt;=10,1,0),0)</f>
        <v>0</v>
      </c>
      <c r="BH203" s="15">
        <f>IF(AM199="X", IF($BK$6&gt;=10,1,0),0)</f>
        <v>0</v>
      </c>
      <c r="BI203" s="15">
        <f>IF(AT199="X", IF($BK$7&gt;=10,1,0),0)</f>
        <v>0</v>
      </c>
      <c r="BK203" s="15">
        <f>SUM(BF203:BI203)</f>
        <v>0</v>
      </c>
      <c r="BN203" s="59" t="str">
        <f>IF($CI196=0, "", IF($BK203=0, IF(Y203&lt;&gt;0, 999,-1),Y203))</f>
        <v/>
      </c>
      <c r="BO203" s="59"/>
      <c r="BP203" s="59" t="str">
        <f>IF($CI196=0, "", IF($BK203=0, IF(AA203&lt;&gt;0, 999,-1),AA203))</f>
        <v/>
      </c>
      <c r="BQ203" s="59"/>
      <c r="BR203" s="59" t="str">
        <f>IF($CI196=0, "", IF($BK203=0, IF(AC203&lt;&gt;0, 999,-1),AC203))</f>
        <v/>
      </c>
      <c r="BS203" s="59"/>
      <c r="BT203" s="59" t="str">
        <f>IF($CI196=0, "", IF($BK203=0, IF(AE203&lt;&gt;0, 999,-1),AE203))</f>
        <v/>
      </c>
      <c r="BU203" s="59"/>
      <c r="BV203" s="59" t="str">
        <f>IF($CI196=0, "", IF($BK203=0, IF(AG203&lt;&gt;0, 999,-1),AG203))</f>
        <v/>
      </c>
      <c r="BW203" s="59"/>
      <c r="BX203" s="59" t="str">
        <f>IF($CI196=0, "", IF($BK203=0, IF(AI203&lt;&gt;0, 999,-1),AI203))</f>
        <v/>
      </c>
      <c r="BY203" s="59"/>
      <c r="BZ203" s="59" t="str">
        <f>IF($CI196=0, "", IF($BK203=0, IF(AK203&lt;&gt;0, 999,-1),AK203))</f>
        <v/>
      </c>
      <c r="CA203" s="59"/>
      <c r="CB203" s="59" t="str">
        <f>IF($CI196=0, "", IF($BK203=0, IF(AM203&lt;&gt;0, 999,-1),AM203))</f>
        <v/>
      </c>
      <c r="CC203" s="59"/>
      <c r="CD203" s="59" t="str">
        <f>IF($CI196=0, "", IF($BK203=0, IF(AO203&lt;&gt;0, 999,-1),AO203))</f>
        <v/>
      </c>
      <c r="CE203" s="59"/>
      <c r="CF203" s="59" t="str">
        <f>IF($CI196=0, "", IF($BK203=0, IF(AQ203&lt;&gt;0, 999,-1),AQ203))</f>
        <v/>
      </c>
      <c r="CG203" s="59"/>
      <c r="CO203" s="3">
        <v>1</v>
      </c>
      <c r="CP203" s="3">
        <v>1</v>
      </c>
    </row>
    <row r="204" spans="1:178" ht="16.5" customHeight="1" x14ac:dyDescent="0.25">
      <c r="A204" s="24">
        <v>0</v>
      </c>
      <c r="B204" s="24">
        <v>0</v>
      </c>
      <c r="C204" s="24">
        <v>0</v>
      </c>
      <c r="D204" s="24">
        <v>0</v>
      </c>
      <c r="E204" s="24">
        <v>0</v>
      </c>
      <c r="F204" s="24">
        <v>0</v>
      </c>
      <c r="H204" s="28">
        <f>CI196*BK203</f>
        <v>0</v>
      </c>
      <c r="I204" s="28">
        <f>CJ196*BF203</f>
        <v>0</v>
      </c>
      <c r="J204" s="28">
        <f>CK196*BG203</f>
        <v>0</v>
      </c>
      <c r="K204" s="28">
        <f>CL196*BH203</f>
        <v>0</v>
      </c>
      <c r="L204" s="28">
        <f>CM196*BI203</f>
        <v>0</v>
      </c>
      <c r="S204" s="60"/>
      <c r="T204" s="5" t="s">
        <v>6</v>
      </c>
      <c r="Z204" s="27" t="s">
        <v>32</v>
      </c>
      <c r="AA204" s="55">
        <f>IF($AV$4&lt;&gt;0, AO191+1*BK203,0)</f>
        <v>0</v>
      </c>
      <c r="AB204" s="56"/>
      <c r="AC204" s="56"/>
      <c r="AD204" s="57"/>
      <c r="AN204" s="27" t="s">
        <v>33</v>
      </c>
      <c r="AO204" s="55">
        <f>IF(AA204*BK203&lt;&gt;0, AA204+10/BK204-1,AA204)</f>
        <v>0</v>
      </c>
      <c r="AP204" s="56"/>
      <c r="AQ204" s="56"/>
      <c r="AR204" s="57"/>
      <c r="AW204" s="58" t="s">
        <v>12</v>
      </c>
      <c r="AX204" s="58"/>
      <c r="AY204" s="58"/>
      <c r="BA204" s="59">
        <f>IF(LEN(Y196)&gt;3, 1,0)</f>
        <v>0</v>
      </c>
      <c r="BB204" s="59"/>
      <c r="BC204" s="59"/>
      <c r="BF204" s="15">
        <f>BF203*$BY$4</f>
        <v>0</v>
      </c>
      <c r="BG204" s="15">
        <f>BG203*$BY$5</f>
        <v>0</v>
      </c>
      <c r="BH204" s="15">
        <f>BH203*$BY$6</f>
        <v>0</v>
      </c>
      <c r="BI204" s="15">
        <f>BI203*$BY$7</f>
        <v>0</v>
      </c>
      <c r="BK204" s="15">
        <f>SUM(BF204:BI204)</f>
        <v>0</v>
      </c>
      <c r="CO204" s="3">
        <v>1</v>
      </c>
      <c r="CP204" s="3">
        <v>1</v>
      </c>
    </row>
    <row r="205" spans="1:178" ht="3" customHeight="1" x14ac:dyDescent="0.25">
      <c r="A205" s="24">
        <v>0</v>
      </c>
      <c r="B205" s="24">
        <v>0</v>
      </c>
      <c r="C205" s="24">
        <v>0</v>
      </c>
      <c r="D205" s="24">
        <v>0</v>
      </c>
      <c r="E205" s="24">
        <v>0</v>
      </c>
      <c r="F205" s="24">
        <v>0</v>
      </c>
      <c r="H205" s="28">
        <f>CI196*BK206</f>
        <v>0</v>
      </c>
      <c r="I205" s="28">
        <f>CJ196*BF206</f>
        <v>0</v>
      </c>
      <c r="J205" s="28">
        <f>CK196*BG206</f>
        <v>0</v>
      </c>
      <c r="K205" s="28">
        <f>CL196*BH206</f>
        <v>0</v>
      </c>
      <c r="L205" s="28">
        <f>CM196*BI206</f>
        <v>0</v>
      </c>
      <c r="CO205" s="3">
        <v>1</v>
      </c>
      <c r="CP205" s="3">
        <v>1</v>
      </c>
    </row>
    <row r="206" spans="1:178" ht="16.5" customHeight="1" x14ac:dyDescent="0.25">
      <c r="A206" s="24">
        <v>0</v>
      </c>
      <c r="B206" s="24">
        <v>0</v>
      </c>
      <c r="C206" s="24">
        <v>0</v>
      </c>
      <c r="D206" s="24">
        <v>0</v>
      </c>
      <c r="E206" s="24">
        <v>0</v>
      </c>
      <c r="F206" s="24">
        <v>0</v>
      </c>
      <c r="H206" s="28">
        <f>CI196*BK206</f>
        <v>0</v>
      </c>
      <c r="I206" s="28">
        <f>CJ196*BF206</f>
        <v>0</v>
      </c>
      <c r="J206" s="28">
        <f>CK196*BG206</f>
        <v>0</v>
      </c>
      <c r="K206" s="28">
        <f>CL196*BH206</f>
        <v>0</v>
      </c>
      <c r="L206" s="28">
        <f>CM196*BI206</f>
        <v>0</v>
      </c>
      <c r="S206" s="60" t="str">
        <f>IF(BK206=1,"P 2","")</f>
        <v/>
      </c>
      <c r="T206" s="5" t="s">
        <v>5</v>
      </c>
      <c r="Y206" s="53"/>
      <c r="Z206" s="54"/>
      <c r="AA206" s="53"/>
      <c r="AB206" s="54"/>
      <c r="AC206" s="53"/>
      <c r="AD206" s="54"/>
      <c r="AE206" s="53"/>
      <c r="AF206" s="54"/>
      <c r="AG206" s="53"/>
      <c r="AH206" s="54"/>
      <c r="AI206" s="53"/>
      <c r="AJ206" s="54"/>
      <c r="AK206" s="53"/>
      <c r="AL206" s="54"/>
      <c r="AM206" s="53"/>
      <c r="AN206" s="54"/>
      <c r="AO206" s="53"/>
      <c r="AP206" s="54"/>
      <c r="AQ206" s="53"/>
      <c r="AR206" s="54"/>
      <c r="AS206" s="3"/>
      <c r="AW206" s="61"/>
      <c r="AX206" s="62"/>
      <c r="AY206" s="63"/>
      <c r="BA206" s="44">
        <f>SUM(Y206:AR206)*BK206</f>
        <v>0</v>
      </c>
      <c r="BB206" s="68"/>
      <c r="BC206" s="45"/>
      <c r="BF206" s="15">
        <f>IF(Y199="X", IF($BK$4&gt;=20,1,0),0)</f>
        <v>0</v>
      </c>
      <c r="BG206" s="15">
        <f>IF(AF199="X", IF($BK$5&gt;=20,1,0),0)</f>
        <v>0</v>
      </c>
      <c r="BH206" s="15">
        <f>IF(AM199="X", IF($BK$6&gt;=20,1,0),0)</f>
        <v>0</v>
      </c>
      <c r="BI206" s="15">
        <f>IF(AT199="X", IF($BK$7&gt;=20,1,0),0)</f>
        <v>0</v>
      </c>
      <c r="BK206" s="15">
        <f>SUM(BF206:BI206)</f>
        <v>0</v>
      </c>
      <c r="BN206" s="59" t="str">
        <f>IF($CI196=0, "", IF($BK206=0, IF(Y206&lt;&gt;0, 999,-1),Y206))</f>
        <v/>
      </c>
      <c r="BO206" s="59"/>
      <c r="BP206" s="59" t="str">
        <f>IF($CI196=0, "", IF($BK206=0, IF(AA206&lt;&gt;0, 999,-1),AA206))</f>
        <v/>
      </c>
      <c r="BQ206" s="59"/>
      <c r="BR206" s="59" t="str">
        <f>IF($CI196=0, "", IF($BK206=0, IF(AC206&lt;&gt;0, 999,-1),AC206))</f>
        <v/>
      </c>
      <c r="BS206" s="59"/>
      <c r="BT206" s="59" t="str">
        <f>IF($CI196=0, "", IF($BK206=0, IF(AE206&lt;&gt;0, 999,-1),AE206))</f>
        <v/>
      </c>
      <c r="BU206" s="59"/>
      <c r="BV206" s="59" t="str">
        <f>IF($CI196=0, "", IF($BK206=0, IF(AG206&lt;&gt;0, 999,-1),AG206))</f>
        <v/>
      </c>
      <c r="BW206" s="59"/>
      <c r="BX206" s="59" t="str">
        <f>IF($CI196=0, "", IF($BK206=0, IF(AI206&lt;&gt;0, 999,-1),AI206))</f>
        <v/>
      </c>
      <c r="BY206" s="59"/>
      <c r="BZ206" s="59" t="str">
        <f>IF($CI196=0, "", IF($BK206=0, IF(AK206&lt;&gt;0, 999,-1),AK206))</f>
        <v/>
      </c>
      <c r="CA206" s="59"/>
      <c r="CB206" s="59" t="str">
        <f>IF($CI196=0, "", IF($BK206=0, IF(AM206&lt;&gt;0, 999,-1),AM206))</f>
        <v/>
      </c>
      <c r="CC206" s="59"/>
      <c r="CD206" s="59" t="str">
        <f>IF($CI196=0, "", IF($BK206=0, IF(AO206&lt;&gt;0, 999,-1),AO206))</f>
        <v/>
      </c>
      <c r="CE206" s="59"/>
      <c r="CF206" s="59" t="str">
        <f>IF($CI196=0, "", IF($BK206=0, IF(AQ206&lt;&gt;0, 999,-1),AQ206))</f>
        <v/>
      </c>
      <c r="CG206" s="59"/>
      <c r="CO206" s="3">
        <v>1</v>
      </c>
      <c r="CP206" s="3">
        <v>1</v>
      </c>
    </row>
    <row r="207" spans="1:178" ht="16.5" customHeight="1" x14ac:dyDescent="0.25">
      <c r="A207" s="24">
        <v>0</v>
      </c>
      <c r="B207" s="24">
        <v>0</v>
      </c>
      <c r="C207" s="24">
        <v>0</v>
      </c>
      <c r="D207" s="24">
        <v>0</v>
      </c>
      <c r="E207" s="24">
        <v>0</v>
      </c>
      <c r="F207" s="24">
        <v>0</v>
      </c>
      <c r="H207" s="28">
        <f>CI196*BK206</f>
        <v>0</v>
      </c>
      <c r="I207" s="28">
        <f>CJ196*BF206</f>
        <v>0</v>
      </c>
      <c r="J207" s="28">
        <f>CK196*BG206</f>
        <v>0</v>
      </c>
      <c r="K207" s="28">
        <f>CL196*BH206</f>
        <v>0</v>
      </c>
      <c r="L207" s="28">
        <f>CM196*BI206</f>
        <v>0</v>
      </c>
      <c r="S207" s="60"/>
      <c r="T207" s="5" t="s">
        <v>6</v>
      </c>
      <c r="Z207" s="27" t="s">
        <v>32</v>
      </c>
      <c r="AA207" s="55">
        <f>IF(AO204&lt;&gt;0, AO204+1*BK206,0)</f>
        <v>0</v>
      </c>
      <c r="AB207" s="56"/>
      <c r="AC207" s="56"/>
      <c r="AD207" s="57"/>
      <c r="AN207" s="27" t="s">
        <v>33</v>
      </c>
      <c r="AO207" s="55">
        <f>IF(AA207*BK206&lt;&gt;0, AA207+10/BK207-1,AA207)</f>
        <v>0</v>
      </c>
      <c r="AP207" s="56"/>
      <c r="AQ207" s="56"/>
      <c r="AR207" s="57"/>
      <c r="AW207" s="58" t="s">
        <v>12</v>
      </c>
      <c r="AX207" s="58"/>
      <c r="AY207" s="58"/>
      <c r="BF207" s="15">
        <f>BF206*$BY$4</f>
        <v>0</v>
      </c>
      <c r="BG207" s="15">
        <f>BG206*$BY$5</f>
        <v>0</v>
      </c>
      <c r="BH207" s="15">
        <f>BH206*$BY$6</f>
        <v>0</v>
      </c>
      <c r="BI207" s="15">
        <f>BI206*$BY$7</f>
        <v>0</v>
      </c>
      <c r="BK207" s="15">
        <f>SUM(BF207:BI207)</f>
        <v>0</v>
      </c>
      <c r="CO207" s="3">
        <v>1</v>
      </c>
      <c r="CP207" s="3">
        <v>1</v>
      </c>
    </row>
    <row r="208" spans="1:178" ht="3" customHeight="1" x14ac:dyDescent="0.25">
      <c r="A208" s="24">
        <v>0</v>
      </c>
      <c r="B208" s="24">
        <v>0</v>
      </c>
      <c r="C208" s="24">
        <v>0</v>
      </c>
      <c r="D208" s="24">
        <v>0</v>
      </c>
      <c r="E208" s="24">
        <v>0</v>
      </c>
      <c r="F208" s="24">
        <v>0</v>
      </c>
      <c r="H208" s="28">
        <f>CI196*BK209</f>
        <v>0</v>
      </c>
      <c r="I208" s="28">
        <f>CJ196*BF209</f>
        <v>0</v>
      </c>
      <c r="J208" s="28">
        <f>CK196*BG209</f>
        <v>0</v>
      </c>
      <c r="K208" s="28">
        <f>CL196*BH209</f>
        <v>0</v>
      </c>
      <c r="L208" s="28">
        <f>CM196*BI209</f>
        <v>0</v>
      </c>
      <c r="CO208" s="3">
        <v>1</v>
      </c>
      <c r="CP208" s="3">
        <v>1</v>
      </c>
    </row>
    <row r="209" spans="1:178" ht="16.5" customHeight="1" x14ac:dyDescent="0.25">
      <c r="A209" s="24">
        <v>0</v>
      </c>
      <c r="B209" s="24">
        <v>0</v>
      </c>
      <c r="C209" s="24">
        <v>0</v>
      </c>
      <c r="D209" s="24">
        <v>0</v>
      </c>
      <c r="E209" s="24">
        <v>0</v>
      </c>
      <c r="F209" s="24">
        <v>0</v>
      </c>
      <c r="H209" s="28">
        <f>CI196*BK209</f>
        <v>0</v>
      </c>
      <c r="I209" s="28">
        <f>CJ196*BF209</f>
        <v>0</v>
      </c>
      <c r="J209" s="28">
        <f>CK196*BG209</f>
        <v>0</v>
      </c>
      <c r="K209" s="28">
        <f>CL196*BH209</f>
        <v>0</v>
      </c>
      <c r="L209" s="28">
        <f>CM196*BI209</f>
        <v>0</v>
      </c>
      <c r="S209" s="60" t="str">
        <f>IF(BK209=1,"P 3","")</f>
        <v/>
      </c>
      <c r="T209" s="5" t="s">
        <v>5</v>
      </c>
      <c r="Y209" s="53"/>
      <c r="Z209" s="54"/>
      <c r="AA209" s="53"/>
      <c r="AB209" s="54"/>
      <c r="AC209" s="53"/>
      <c r="AD209" s="54"/>
      <c r="AE209" s="53"/>
      <c r="AF209" s="54"/>
      <c r="AG209" s="53"/>
      <c r="AH209" s="54"/>
      <c r="AI209" s="53"/>
      <c r="AJ209" s="54"/>
      <c r="AK209" s="53"/>
      <c r="AL209" s="54"/>
      <c r="AM209" s="53"/>
      <c r="AN209" s="54"/>
      <c r="AO209" s="53"/>
      <c r="AP209" s="54"/>
      <c r="AQ209" s="53"/>
      <c r="AR209" s="54"/>
      <c r="AS209" s="3"/>
      <c r="AW209" s="61"/>
      <c r="AX209" s="62"/>
      <c r="AY209" s="63"/>
      <c r="BA209" s="44">
        <f>SUM(Y209:AR209)*BK209</f>
        <v>0</v>
      </c>
      <c r="BB209" s="68"/>
      <c r="BC209" s="45"/>
      <c r="BF209" s="15">
        <f>IF(Y199="X", IF($BK$4&gt;=30,1,0),0)</f>
        <v>0</v>
      </c>
      <c r="BG209" s="15">
        <f>IF(AF199="X", IF($BK$5&gt;=30,1,0),0)</f>
        <v>0</v>
      </c>
      <c r="BH209" s="15">
        <f>IF(AM199="X", IF($BK$6&gt;=30,1,0),0)</f>
        <v>0</v>
      </c>
      <c r="BI209" s="15">
        <f>IF(AT199="X", IF($BK$7&gt;=30,1,0),0)</f>
        <v>0</v>
      </c>
      <c r="BK209" s="15">
        <f>SUM(BF209:BI209)</f>
        <v>0</v>
      </c>
      <c r="BN209" s="59" t="str">
        <f>IF($CI196=0, "", IF($BK209=0, IF(Y209&lt;&gt;0, 999,-1),Y209))</f>
        <v/>
      </c>
      <c r="BO209" s="59"/>
      <c r="BP209" s="59" t="str">
        <f>IF($CI196=0, "", IF($BK209=0, IF(AA209&lt;&gt;0, 999,-1),AA209))</f>
        <v/>
      </c>
      <c r="BQ209" s="59"/>
      <c r="BR209" s="59" t="str">
        <f>IF($CI196=0, "", IF($BK209=0, IF(AC209&lt;&gt;0, 999,-1),AC209))</f>
        <v/>
      </c>
      <c r="BS209" s="59"/>
      <c r="BT209" s="59" t="str">
        <f>IF($CI196=0, "", IF($BK209=0, IF(AE209&lt;&gt;0, 999,-1),AE209))</f>
        <v/>
      </c>
      <c r="BU209" s="59"/>
      <c r="BV209" s="59" t="str">
        <f>IF($CI196=0, "", IF($BK209=0, IF(AG209&lt;&gt;0, 999,-1),AG209))</f>
        <v/>
      </c>
      <c r="BW209" s="59"/>
      <c r="BX209" s="59" t="str">
        <f>IF($CI196=0, "", IF($BK209=0, IF(AI209&lt;&gt;0, 999,-1),AI209))</f>
        <v/>
      </c>
      <c r="BY209" s="59"/>
      <c r="BZ209" s="59" t="str">
        <f>IF($CI196=0, "", IF($BK209=0, IF(AK209&lt;&gt;0, 999,-1),AK209))</f>
        <v/>
      </c>
      <c r="CA209" s="59"/>
      <c r="CB209" s="59" t="str">
        <f>IF($CI196=0, "", IF($BK209=0, IF(AM209&lt;&gt;0, 999,-1),AM209))</f>
        <v/>
      </c>
      <c r="CC209" s="59"/>
      <c r="CD209" s="59" t="str">
        <f>IF($CI196=0, "", IF($BK209=0, IF(AO209&lt;&gt;0, 999,-1),AO209))</f>
        <v/>
      </c>
      <c r="CE209" s="59"/>
      <c r="CF209" s="59" t="str">
        <f>IF($CI196=0, "", IF($BK209=0, IF(AQ209&lt;&gt;0, 999,-1),AQ209))</f>
        <v/>
      </c>
      <c r="CG209" s="59"/>
      <c r="CH209" s="3"/>
      <c r="CO209" s="3">
        <v>1</v>
      </c>
      <c r="CP209" s="3">
        <v>1</v>
      </c>
    </row>
    <row r="210" spans="1:178" ht="16.5" customHeight="1" x14ac:dyDescent="0.25">
      <c r="A210" s="24">
        <v>0</v>
      </c>
      <c r="B210" s="24">
        <v>0</v>
      </c>
      <c r="C210" s="24">
        <v>0</v>
      </c>
      <c r="D210" s="24">
        <v>0</v>
      </c>
      <c r="E210" s="24">
        <v>0</v>
      </c>
      <c r="F210" s="24">
        <v>0</v>
      </c>
      <c r="H210" s="28">
        <f>CI196*BK209</f>
        <v>0</v>
      </c>
      <c r="I210" s="28">
        <f>CJ196*BF209</f>
        <v>0</v>
      </c>
      <c r="J210" s="28">
        <f>CK196*BG209</f>
        <v>0</v>
      </c>
      <c r="K210" s="28">
        <f>CL196*BH209</f>
        <v>0</v>
      </c>
      <c r="L210" s="28">
        <f>CM196*BI209</f>
        <v>0</v>
      </c>
      <c r="S210" s="60"/>
      <c r="T210" s="5" t="s">
        <v>6</v>
      </c>
      <c r="Z210" s="27" t="s">
        <v>32</v>
      </c>
      <c r="AA210" s="55">
        <f>IF(AO207&lt;&gt;0, AO207+1*BK209,0)</f>
        <v>0</v>
      </c>
      <c r="AB210" s="56"/>
      <c r="AC210" s="56"/>
      <c r="AD210" s="57"/>
      <c r="AN210" s="27" t="s">
        <v>33</v>
      </c>
      <c r="AO210" s="55">
        <f>IF(AA210*BK209&lt;&gt;0, AA210+10/BK210-1,AA210)</f>
        <v>0</v>
      </c>
      <c r="AP210" s="56"/>
      <c r="AQ210" s="56"/>
      <c r="AR210" s="57"/>
      <c r="AW210" s="58" t="s">
        <v>12</v>
      </c>
      <c r="AX210" s="58"/>
      <c r="AY210" s="58"/>
      <c r="BF210" s="15">
        <f>BF209*$BY$4</f>
        <v>0</v>
      </c>
      <c r="BG210" s="15">
        <f>BG209*$BY$5</f>
        <v>0</v>
      </c>
      <c r="BH210" s="15">
        <f>BH209*$BY$6</f>
        <v>0</v>
      </c>
      <c r="BI210" s="15">
        <f>BI209*$BY$7</f>
        <v>0</v>
      </c>
      <c r="BK210" s="15">
        <f>SUM(BF210:BI210)</f>
        <v>0</v>
      </c>
      <c r="CO210" s="3">
        <v>1</v>
      </c>
      <c r="CP210" s="3">
        <v>1</v>
      </c>
    </row>
    <row r="211" spans="1:178" ht="3" customHeight="1" x14ac:dyDescent="0.25">
      <c r="A211" s="24">
        <v>0</v>
      </c>
      <c r="B211" s="24">
        <v>0</v>
      </c>
      <c r="C211" s="24">
        <v>0</v>
      </c>
      <c r="D211" s="24">
        <v>0</v>
      </c>
      <c r="E211" s="24">
        <v>0</v>
      </c>
      <c r="F211" s="24">
        <v>0</v>
      </c>
      <c r="H211" s="28">
        <f>CI196*BK212</f>
        <v>0</v>
      </c>
      <c r="I211" s="28">
        <f>CJ196*BF212</f>
        <v>0</v>
      </c>
      <c r="J211" s="28">
        <f>CK196*BG212</f>
        <v>0</v>
      </c>
      <c r="K211" s="28">
        <f>CL196*BH212</f>
        <v>0</v>
      </c>
      <c r="L211" s="28">
        <f>CM196*BI212</f>
        <v>0</v>
      </c>
      <c r="CO211" s="3">
        <v>1</v>
      </c>
      <c r="CP211" s="3">
        <v>1</v>
      </c>
    </row>
    <row r="212" spans="1:178" ht="16.5" customHeight="1" x14ac:dyDescent="0.25">
      <c r="A212" s="24">
        <v>0</v>
      </c>
      <c r="B212" s="24">
        <v>0</v>
      </c>
      <c r="C212" s="24">
        <v>0</v>
      </c>
      <c r="D212" s="24">
        <v>0</v>
      </c>
      <c r="E212" s="24">
        <v>0</v>
      </c>
      <c r="F212" s="24">
        <v>0</v>
      </c>
      <c r="H212" s="28">
        <f>CI196*BK212</f>
        <v>0</v>
      </c>
      <c r="I212" s="28">
        <f>CJ196*BF212</f>
        <v>0</v>
      </c>
      <c r="J212" s="28">
        <f>CK196*BG212</f>
        <v>0</v>
      </c>
      <c r="K212" s="28">
        <f>CL196*BH212</f>
        <v>0</v>
      </c>
      <c r="L212" s="28">
        <f>CM196*BI212</f>
        <v>0</v>
      </c>
      <c r="S212" s="60" t="str">
        <f>IF(BK212=1,"P 4","")</f>
        <v/>
      </c>
      <c r="T212" s="5" t="s">
        <v>5</v>
      </c>
      <c r="Y212" s="53"/>
      <c r="Z212" s="54"/>
      <c r="AA212" s="53"/>
      <c r="AB212" s="54"/>
      <c r="AC212" s="53"/>
      <c r="AD212" s="54"/>
      <c r="AE212" s="53"/>
      <c r="AF212" s="54"/>
      <c r="AG212" s="53"/>
      <c r="AH212" s="54"/>
      <c r="AI212" s="53"/>
      <c r="AJ212" s="54"/>
      <c r="AK212" s="53"/>
      <c r="AL212" s="54"/>
      <c r="AM212" s="53"/>
      <c r="AN212" s="54"/>
      <c r="AO212" s="53"/>
      <c r="AP212" s="54"/>
      <c r="AQ212" s="53"/>
      <c r="AR212" s="54"/>
      <c r="AS212" s="3"/>
      <c r="AW212" s="61"/>
      <c r="AX212" s="62"/>
      <c r="AY212" s="63"/>
      <c r="BA212" s="44">
        <f>SUM(Y212:AR212)*BK212</f>
        <v>0</v>
      </c>
      <c r="BB212" s="68"/>
      <c r="BC212" s="45"/>
      <c r="BF212" s="15">
        <f>IF(Y199="X", IF($BK$4&gt;=40,1,0),0)</f>
        <v>0</v>
      </c>
      <c r="BG212" s="15">
        <f>IF(AF199="X", IF($BK$5&gt;=40,1,0),0)</f>
        <v>0</v>
      </c>
      <c r="BH212" s="15">
        <f>IF(AM199="X", IF($BK$6&gt;=40,1,0),0)</f>
        <v>0</v>
      </c>
      <c r="BI212" s="15">
        <f>IF(AT199="X", IF($BK$7&gt;=30,1,0),0)</f>
        <v>0</v>
      </c>
      <c r="BK212" s="15">
        <f>SUM(BF212:BI212)</f>
        <v>0</v>
      </c>
      <c r="BN212" s="59" t="str">
        <f>IF($CI196=0, "", IF($BK212=0, IF(Y212&lt;&gt;0, 999,-1),Y212))</f>
        <v/>
      </c>
      <c r="BO212" s="59"/>
      <c r="BP212" s="59" t="str">
        <f>IF($CI196=0, "", IF($BK212=0, IF(AA212&lt;&gt;0, 999,-1),AA212))</f>
        <v/>
      </c>
      <c r="BQ212" s="59"/>
      <c r="BR212" s="59" t="str">
        <f>IF($CI196=0, "", IF($BK212=0, IF(AC212&lt;&gt;0, 999,-1),AC212))</f>
        <v/>
      </c>
      <c r="BS212" s="59"/>
      <c r="BT212" s="59" t="str">
        <f>IF($CI196=0, "", IF($BK212=0, IF(AE212&lt;&gt;0, 999,-1),AE212))</f>
        <v/>
      </c>
      <c r="BU212" s="59"/>
      <c r="BV212" s="59" t="str">
        <f>IF($CI196=0, "", IF($BK212=0, IF(AG212&lt;&gt;0, 999,-1),AG212))</f>
        <v/>
      </c>
      <c r="BW212" s="59"/>
      <c r="BX212" s="59" t="str">
        <f>IF($CI196=0, "", IF($BK212=0, IF(AI212&lt;&gt;0, 999,-1),AI212))</f>
        <v/>
      </c>
      <c r="BY212" s="59"/>
      <c r="BZ212" s="59" t="str">
        <f>IF($CI196=0, "", IF($BK212=0, IF(AK212&lt;&gt;0, 999,-1),AK212))</f>
        <v/>
      </c>
      <c r="CA212" s="59"/>
      <c r="CB212" s="59" t="str">
        <f>IF($CI196=0, "", IF($BK212=0, IF(AM212&lt;&gt;0, 999,-1),AM212))</f>
        <v/>
      </c>
      <c r="CC212" s="59"/>
      <c r="CD212" s="59" t="str">
        <f>IF($CI196=0, "", IF($BK212=0, IF(AO212&lt;&gt;0, 999,-1),AO212))</f>
        <v/>
      </c>
      <c r="CE212" s="59"/>
      <c r="CF212" s="59" t="str">
        <f>IF($CI196=0, "", IF($BK212=0, IF(AQ212&lt;&gt;0, 999,-1),AQ212))</f>
        <v/>
      </c>
      <c r="CG212" s="59"/>
      <c r="CH212" s="3"/>
      <c r="CO212" s="3">
        <v>1</v>
      </c>
      <c r="CP212" s="3">
        <v>1</v>
      </c>
    </row>
    <row r="213" spans="1:178" ht="16.5" customHeight="1" x14ac:dyDescent="0.25">
      <c r="A213" s="24">
        <v>0</v>
      </c>
      <c r="B213" s="24">
        <v>0</v>
      </c>
      <c r="C213" s="24">
        <v>0</v>
      </c>
      <c r="D213" s="24">
        <v>0</v>
      </c>
      <c r="E213" s="24">
        <v>0</v>
      </c>
      <c r="F213" s="24">
        <v>0</v>
      </c>
      <c r="H213" s="28">
        <f>CI196*BK212</f>
        <v>0</v>
      </c>
      <c r="I213" s="28">
        <f>CJ196*BF212</f>
        <v>0</v>
      </c>
      <c r="J213" s="28">
        <f>CK196*BG212</f>
        <v>0</v>
      </c>
      <c r="K213" s="28">
        <f>CL196*BH212</f>
        <v>0</v>
      </c>
      <c r="L213" s="28">
        <f>CM196*BI212</f>
        <v>0</v>
      </c>
      <c r="S213" s="60"/>
      <c r="T213" s="5" t="s">
        <v>6</v>
      </c>
      <c r="Z213" s="27" t="s">
        <v>32</v>
      </c>
      <c r="AA213" s="55">
        <f>IF(AO210&lt;&gt;0, AO210+1*BK212,0)</f>
        <v>0</v>
      </c>
      <c r="AB213" s="56"/>
      <c r="AC213" s="56"/>
      <c r="AD213" s="57"/>
      <c r="AN213" s="27" t="s">
        <v>33</v>
      </c>
      <c r="AO213" s="55">
        <f>IF(AA213*BK212&lt;&gt;0, AA213+10/BK213-1,AA213)</f>
        <v>0</v>
      </c>
      <c r="AP213" s="56"/>
      <c r="AQ213" s="56"/>
      <c r="AR213" s="57"/>
      <c r="AW213" s="58" t="s">
        <v>12</v>
      </c>
      <c r="AX213" s="58"/>
      <c r="AY213" s="58"/>
      <c r="BF213" s="15">
        <f>BF212*$BY$4</f>
        <v>0</v>
      </c>
      <c r="BG213" s="15">
        <f>BG212*$BY$5</f>
        <v>0</v>
      </c>
      <c r="BH213" s="15">
        <f>BH212*$BY$6</f>
        <v>0</v>
      </c>
      <c r="BI213" s="15">
        <f>BI212*$BY$7</f>
        <v>0</v>
      </c>
      <c r="BK213" s="15">
        <f>SUM(BF213:BI213)</f>
        <v>0</v>
      </c>
      <c r="CO213" s="3">
        <v>1</v>
      </c>
      <c r="CP213" s="3">
        <v>1</v>
      </c>
    </row>
    <row r="214" spans="1:178" ht="3" customHeight="1" x14ac:dyDescent="0.25">
      <c r="A214" s="24">
        <v>0</v>
      </c>
      <c r="B214" s="24">
        <v>0</v>
      </c>
      <c r="C214" s="24">
        <v>0</v>
      </c>
      <c r="D214" s="24">
        <v>0</v>
      </c>
      <c r="E214" s="24">
        <v>0</v>
      </c>
      <c r="F214" s="24">
        <v>0</v>
      </c>
      <c r="H214" s="28">
        <f>CI196</f>
        <v>0</v>
      </c>
      <c r="I214" s="28">
        <f>CJ196</f>
        <v>0</v>
      </c>
      <c r="J214" s="28">
        <f>CK196</f>
        <v>0</v>
      </c>
      <c r="K214" s="28">
        <f>CL196</f>
        <v>0</v>
      </c>
      <c r="L214" s="28">
        <f>CM196</f>
        <v>0</v>
      </c>
      <c r="CO214" s="3">
        <v>1</v>
      </c>
      <c r="CP214" s="3">
        <v>1</v>
      </c>
    </row>
    <row r="215" spans="1:178" s="20" customFormat="1" ht="16.5" customHeight="1" x14ac:dyDescent="0.25">
      <c r="A215" s="24">
        <v>0</v>
      </c>
      <c r="B215" s="24">
        <v>0</v>
      </c>
      <c r="C215" s="24">
        <v>0</v>
      </c>
      <c r="D215" s="24">
        <v>0</v>
      </c>
      <c r="E215" s="24">
        <v>0</v>
      </c>
      <c r="F215" s="24">
        <v>0</v>
      </c>
      <c r="G215" s="16"/>
      <c r="H215" s="28">
        <f>CI196</f>
        <v>0</v>
      </c>
      <c r="I215" s="28">
        <f>CJ196</f>
        <v>0</v>
      </c>
      <c r="J215" s="28">
        <f>CK196</f>
        <v>0</v>
      </c>
      <c r="K215" s="28">
        <f>CL196</f>
        <v>0</v>
      </c>
      <c r="L215" s="28">
        <f>CM196</f>
        <v>0</v>
      </c>
      <c r="T215" s="20" t="s">
        <v>7</v>
      </c>
      <c r="Y215" s="35">
        <f>COUNTIF(CU215:FV215,AA215)</f>
        <v>0</v>
      </c>
      <c r="Z215" s="36" t="s">
        <v>79</v>
      </c>
      <c r="AA215" s="37">
        <f>$BO$12</f>
        <v>10</v>
      </c>
      <c r="AB215" s="35">
        <f>IF(AD215&gt;0,COUNTIF(CU215:FV215,AD215),0)</f>
        <v>0</v>
      </c>
      <c r="AC215" s="36" t="s">
        <v>79</v>
      </c>
      <c r="AD215" s="37">
        <f>AA215-1</f>
        <v>9</v>
      </c>
      <c r="AE215" s="35">
        <f>IF(AG215&gt;0,COUNTIF(CU215:FV215,AG215),0)</f>
        <v>0</v>
      </c>
      <c r="AF215" s="36" t="s">
        <v>79</v>
      </c>
      <c r="AG215" s="37">
        <f>AD215-1</f>
        <v>8</v>
      </c>
      <c r="AH215" s="35">
        <f>IF(AJ215&gt;0,COUNTIF(CU215:FV215,AJ215),0)</f>
        <v>0</v>
      </c>
      <c r="AI215" s="36" t="s">
        <v>79</v>
      </c>
      <c r="AJ215" s="37">
        <f>AG215-1</f>
        <v>7</v>
      </c>
      <c r="AK215" s="35">
        <f>IF(AM215&gt;0,COUNTIF(CU215:FV215,AM215),0)</f>
        <v>0</v>
      </c>
      <c r="AL215" s="36" t="s">
        <v>79</v>
      </c>
      <c r="AM215" s="37">
        <f>AJ215-1</f>
        <v>6</v>
      </c>
      <c r="AN215" s="35">
        <f>IF(AP215&gt;0,COUNTIF(CU215:FV215,AP215),0)</f>
        <v>0</v>
      </c>
      <c r="AO215" s="36" t="s">
        <v>79</v>
      </c>
      <c r="AP215" s="37">
        <f>AM215-1</f>
        <v>5</v>
      </c>
      <c r="AQ215" s="35">
        <f>IF(AS215&gt;0,COUNTIF(CU215:FV215,AS215),0)</f>
        <v>0</v>
      </c>
      <c r="AR215" s="36" t="s">
        <v>79</v>
      </c>
      <c r="AS215" s="37">
        <f>AP215-1</f>
        <v>4</v>
      </c>
      <c r="AW215" s="46">
        <f>AW203*BK203+AW206*BK206+AW209*BK209+AW212*BK212</f>
        <v>0</v>
      </c>
      <c r="AX215" s="47"/>
      <c r="AY215" s="48"/>
      <c r="BK215" s="29">
        <f>IF(AW215&gt;0,1,0)</f>
        <v>0</v>
      </c>
      <c r="CI215" s="16"/>
      <c r="CJ215" s="16"/>
      <c r="CK215" s="16"/>
      <c r="CL215" s="16"/>
      <c r="CM215" s="16"/>
      <c r="CO215" s="3">
        <v>1</v>
      </c>
      <c r="CP215" s="3">
        <v>1</v>
      </c>
      <c r="CU215" s="44">
        <f>Y203</f>
        <v>0</v>
      </c>
      <c r="CV215" s="45"/>
      <c r="CW215" s="44">
        <f>AA203</f>
        <v>0</v>
      </c>
      <c r="CX215" s="45"/>
      <c r="CY215" s="44">
        <f>AC203</f>
        <v>0</v>
      </c>
      <c r="CZ215" s="45"/>
      <c r="DA215" s="44">
        <f>AE203</f>
        <v>0</v>
      </c>
      <c r="DB215" s="45"/>
      <c r="DC215" s="44">
        <f>AG203</f>
        <v>0</v>
      </c>
      <c r="DD215" s="45"/>
      <c r="DE215" s="44">
        <f>AI203</f>
        <v>0</v>
      </c>
      <c r="DF215" s="45"/>
      <c r="DG215" s="44">
        <f>AK203</f>
        <v>0</v>
      </c>
      <c r="DH215" s="45"/>
      <c r="DI215" s="44">
        <f>AM203</f>
        <v>0</v>
      </c>
      <c r="DJ215" s="45"/>
      <c r="DK215" s="44">
        <f>AO203</f>
        <v>0</v>
      </c>
      <c r="DL215" s="45"/>
      <c r="DM215" s="44">
        <f>AQ203</f>
        <v>0</v>
      </c>
      <c r="DN215" s="45"/>
      <c r="DO215" s="44">
        <f>Y206</f>
        <v>0</v>
      </c>
      <c r="DP215" s="45"/>
      <c r="DQ215" s="44">
        <f>AA206</f>
        <v>0</v>
      </c>
      <c r="DR215" s="45"/>
      <c r="DS215" s="44">
        <f>AC206</f>
        <v>0</v>
      </c>
      <c r="DT215" s="45"/>
      <c r="DU215" s="44">
        <f>AE206</f>
        <v>0</v>
      </c>
      <c r="DV215" s="45"/>
      <c r="DW215" s="44">
        <f>AG206</f>
        <v>0</v>
      </c>
      <c r="DX215" s="45"/>
      <c r="DY215" s="44">
        <f>AI206</f>
        <v>0</v>
      </c>
      <c r="DZ215" s="45"/>
      <c r="EA215" s="44">
        <f>AK206</f>
        <v>0</v>
      </c>
      <c r="EB215" s="45"/>
      <c r="EC215" s="44">
        <f>AM206</f>
        <v>0</v>
      </c>
      <c r="ED215" s="45"/>
      <c r="EE215" s="44">
        <f>AO206</f>
        <v>0</v>
      </c>
      <c r="EF215" s="45"/>
      <c r="EG215" s="44">
        <f>AQ206</f>
        <v>0</v>
      </c>
      <c r="EH215" s="45"/>
      <c r="EI215" s="44">
        <f>Y209</f>
        <v>0</v>
      </c>
      <c r="EJ215" s="45"/>
      <c r="EK215" s="44">
        <f>AA209</f>
        <v>0</v>
      </c>
      <c r="EL215" s="45"/>
      <c r="EM215" s="44">
        <f>AC209</f>
        <v>0</v>
      </c>
      <c r="EN215" s="45"/>
      <c r="EO215" s="44">
        <f>AE209</f>
        <v>0</v>
      </c>
      <c r="EP215" s="45"/>
      <c r="EQ215" s="44">
        <f>AG209</f>
        <v>0</v>
      </c>
      <c r="ER215" s="45"/>
      <c r="ES215" s="44">
        <f>AI209</f>
        <v>0</v>
      </c>
      <c r="ET215" s="45"/>
      <c r="EU215" s="44">
        <f>AK209</f>
        <v>0</v>
      </c>
      <c r="EV215" s="45"/>
      <c r="EW215" s="44">
        <f>AM209</f>
        <v>0</v>
      </c>
      <c r="EX215" s="45"/>
      <c r="EY215" s="44">
        <f>AO209</f>
        <v>0</v>
      </c>
      <c r="EZ215" s="45"/>
      <c r="FA215" s="44">
        <f>AQ209</f>
        <v>0</v>
      </c>
      <c r="FB215" s="45"/>
      <c r="FC215" s="44">
        <f>Y212</f>
        <v>0</v>
      </c>
      <c r="FD215" s="45"/>
      <c r="FE215" s="44">
        <f>AA212</f>
        <v>0</v>
      </c>
      <c r="FF215" s="45"/>
      <c r="FG215" s="44">
        <f>AC212</f>
        <v>0</v>
      </c>
      <c r="FH215" s="45"/>
      <c r="FI215" s="44">
        <f>AE212</f>
        <v>0</v>
      </c>
      <c r="FJ215" s="45"/>
      <c r="FK215" s="44">
        <f>AG212</f>
        <v>0</v>
      </c>
      <c r="FL215" s="45"/>
      <c r="FM215" s="44">
        <f>AI212</f>
        <v>0</v>
      </c>
      <c r="FN215" s="45"/>
      <c r="FO215" s="44">
        <f>AK212</f>
        <v>0</v>
      </c>
      <c r="FP215" s="45"/>
      <c r="FQ215" s="44">
        <f>AM212</f>
        <v>0</v>
      </c>
      <c r="FR215" s="45"/>
      <c r="FS215" s="44">
        <f>AO212</f>
        <v>0</v>
      </c>
      <c r="FT215" s="45"/>
      <c r="FU215" s="44">
        <f>AQ212</f>
        <v>0</v>
      </c>
      <c r="FV215" s="45"/>
    </row>
    <row r="216" spans="1:178" ht="3" customHeight="1" x14ac:dyDescent="0.25">
      <c r="A216" s="24">
        <v>1</v>
      </c>
      <c r="B216" s="28">
        <f>CI196</f>
        <v>0</v>
      </c>
      <c r="C216" s="28">
        <f>CJ196</f>
        <v>0</v>
      </c>
      <c r="D216" s="28">
        <f>CK196</f>
        <v>0</v>
      </c>
      <c r="E216" s="28">
        <f>CL196</f>
        <v>0</v>
      </c>
      <c r="F216" s="28">
        <f>CM196</f>
        <v>0</v>
      </c>
      <c r="H216" s="28">
        <f>CI196</f>
        <v>0</v>
      </c>
      <c r="I216" s="28">
        <f>CJ196</f>
        <v>0</v>
      </c>
      <c r="J216" s="28">
        <f>CK196</f>
        <v>0</v>
      </c>
      <c r="K216" s="28">
        <f>CL196</f>
        <v>0</v>
      </c>
      <c r="L216" s="28">
        <f>CM196</f>
        <v>0</v>
      </c>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CO216" s="3">
        <v>1</v>
      </c>
      <c r="CP216" s="3">
        <v>1</v>
      </c>
    </row>
    <row r="217" spans="1:178" ht="3" customHeight="1" x14ac:dyDescent="0.25">
      <c r="A217" s="24">
        <v>1</v>
      </c>
      <c r="B217" s="28">
        <f>CI218</f>
        <v>0</v>
      </c>
      <c r="C217" s="28">
        <f>CJ218</f>
        <v>0</v>
      </c>
      <c r="D217" s="28">
        <f>CK218</f>
        <v>0</v>
      </c>
      <c r="E217" s="28">
        <f>CL218</f>
        <v>0</v>
      </c>
      <c r="F217" s="28">
        <f>CM218</f>
        <v>0</v>
      </c>
      <c r="H217" s="28">
        <f>CI218</f>
        <v>0</v>
      </c>
      <c r="I217" s="28">
        <f>CJ218</f>
        <v>0</v>
      </c>
      <c r="J217" s="28">
        <f>CK218</f>
        <v>0</v>
      </c>
      <c r="K217" s="28">
        <f>CL218</f>
        <v>0</v>
      </c>
      <c r="L217" s="28">
        <f>CM218</f>
        <v>0</v>
      </c>
      <c r="CO217" s="3">
        <v>1</v>
      </c>
      <c r="CP217" s="3">
        <v>1</v>
      </c>
    </row>
    <row r="218" spans="1:178" ht="16.5" customHeight="1" x14ac:dyDescent="0.25">
      <c r="A218" s="24">
        <v>1</v>
      </c>
      <c r="B218" s="28">
        <f>CI218</f>
        <v>0</v>
      </c>
      <c r="C218" s="28">
        <f>CJ218</f>
        <v>0</v>
      </c>
      <c r="D218" s="28">
        <f>CK218</f>
        <v>0</v>
      </c>
      <c r="E218" s="28">
        <f>CL218</f>
        <v>0</v>
      </c>
      <c r="F218" s="28">
        <f>CM218</f>
        <v>0</v>
      </c>
      <c r="H218" s="28">
        <f>CI218</f>
        <v>0</v>
      </c>
      <c r="I218" s="28">
        <f>CJ218</f>
        <v>0</v>
      </c>
      <c r="J218" s="28">
        <f>CK218</f>
        <v>0</v>
      </c>
      <c r="K218" s="28">
        <f>CL218</f>
        <v>0</v>
      </c>
      <c r="L218" s="28">
        <f>CM218</f>
        <v>0</v>
      </c>
      <c r="N218" s="20" t="s">
        <v>30</v>
      </c>
      <c r="Q218" s="16">
        <f>Q196+1</f>
        <v>10</v>
      </c>
      <c r="R218" s="16"/>
      <c r="S218" s="5" t="s">
        <v>2</v>
      </c>
      <c r="Y218" s="49"/>
      <c r="Z218" s="50"/>
      <c r="AA218" s="50"/>
      <c r="AB218" s="50"/>
      <c r="AC218" s="50"/>
      <c r="AD218" s="50"/>
      <c r="AE218" s="50"/>
      <c r="AF218" s="50"/>
      <c r="AG218" s="50"/>
      <c r="AH218" s="50"/>
      <c r="AI218" s="50"/>
      <c r="AJ218" s="50"/>
      <c r="AK218" s="50"/>
      <c r="AL218" s="50"/>
      <c r="AM218" s="50"/>
      <c r="AN218" s="50"/>
      <c r="AO218" s="50"/>
      <c r="AP218" s="51"/>
      <c r="AS218" s="5" t="s">
        <v>23</v>
      </c>
      <c r="AV218" s="52"/>
      <c r="AW218" s="52"/>
      <c r="AX218" s="52"/>
      <c r="AY218" s="52"/>
      <c r="BA218" s="73">
        <f>IF(AW237&gt;0, IF(LEN(Y218)&gt;3,Y218,"Name fehlt"),Y218)</f>
        <v>0</v>
      </c>
      <c r="BB218" s="73"/>
      <c r="BC218" s="73"/>
      <c r="BD218" s="73"/>
      <c r="BE218" s="73"/>
      <c r="BI218" s="64">
        <f>IF(LEN(Y218)&gt;3, DATE((AW$1-BN219),12,31),0)</f>
        <v>0</v>
      </c>
      <c r="BJ218" s="64"/>
      <c r="BK218" s="64"/>
      <c r="BL218" s="64"/>
      <c r="BN218" s="25"/>
      <c r="BO218" s="25"/>
      <c r="BP218" s="25"/>
      <c r="BQ218" s="64">
        <f>IF(LEN(Y218)&gt;3, DATE((AW$1-BV219),1,1),0)</f>
        <v>0</v>
      </c>
      <c r="BR218" s="64"/>
      <c r="BS218" s="64"/>
      <c r="BT218" s="64"/>
      <c r="CI218" s="3">
        <f>IF(LEN(Y218)&gt;3,1,0)</f>
        <v>0</v>
      </c>
      <c r="CJ218" s="3">
        <f>IF(Y221="X",CI218,0)</f>
        <v>0</v>
      </c>
      <c r="CK218" s="3">
        <f>IF(AF221="X",CI218,0)</f>
        <v>0</v>
      </c>
      <c r="CL218" s="3">
        <f>IF(AM221="X",CI218,0)</f>
        <v>0</v>
      </c>
      <c r="CM218" s="3">
        <f>IF(AT221="X",CI218,0)</f>
        <v>0</v>
      </c>
      <c r="CO218" s="3">
        <v>1</v>
      </c>
      <c r="CP218" s="3">
        <v>1</v>
      </c>
    </row>
    <row r="219" spans="1:178" ht="16.5" customHeight="1" x14ac:dyDescent="0.25">
      <c r="A219" s="24">
        <v>1</v>
      </c>
      <c r="B219" s="28">
        <f>CI218</f>
        <v>0</v>
      </c>
      <c r="C219" s="28">
        <f>CJ218</f>
        <v>0</v>
      </c>
      <c r="D219" s="28">
        <f>CK218</f>
        <v>0</v>
      </c>
      <c r="E219" s="28">
        <f>CL218</f>
        <v>0</v>
      </c>
      <c r="F219" s="28">
        <f>CM218</f>
        <v>0</v>
      </c>
      <c r="H219" s="28">
        <f>CI218</f>
        <v>0</v>
      </c>
      <c r="I219" s="28">
        <f>CJ218</f>
        <v>0</v>
      </c>
      <c r="J219" s="28">
        <f>CK218</f>
        <v>0</v>
      </c>
      <c r="K219" s="28">
        <f>CL218</f>
        <v>0</v>
      </c>
      <c r="L219" s="28">
        <f>CM218</f>
        <v>0</v>
      </c>
      <c r="S219" s="5" t="s">
        <v>3</v>
      </c>
      <c r="Y219" s="49"/>
      <c r="Z219" s="50"/>
      <c r="AA219" s="50"/>
      <c r="AB219" s="50"/>
      <c r="AC219" s="50"/>
      <c r="AD219" s="50"/>
      <c r="AE219" s="50"/>
      <c r="AF219" s="50"/>
      <c r="AG219" s="50"/>
      <c r="AH219" s="50"/>
      <c r="AI219" s="50"/>
      <c r="AJ219" s="50"/>
      <c r="AK219" s="50"/>
      <c r="AL219" s="50"/>
      <c r="AM219" s="50"/>
      <c r="AN219" s="50"/>
      <c r="AO219" s="50"/>
      <c r="AP219" s="51"/>
      <c r="AS219" s="5" t="s">
        <v>11</v>
      </c>
      <c r="AW219" s="44" t="str">
        <f>IF(YEAR(AV218)&gt;1900,$AW$1-YEAR(AV218),"")</f>
        <v/>
      </c>
      <c r="AX219" s="68"/>
      <c r="AY219" s="45"/>
      <c r="BA219" s="73">
        <f>IF(LEN(Y218)&gt;3, IF(LEN(Y219)&gt;3, Y219, "Ort fehlt"),Y219)</f>
        <v>0</v>
      </c>
      <c r="BB219" s="73"/>
      <c r="BC219" s="73"/>
      <c r="BD219" s="73"/>
      <c r="BE219" s="73"/>
      <c r="BI219" s="15">
        <f>IF(Y221="X", $BG$4,0)</f>
        <v>0</v>
      </c>
      <c r="BJ219" s="15">
        <f>IF(AF221="X", $BG$5,0)</f>
        <v>0</v>
      </c>
      <c r="BK219" s="15">
        <f>IF(AM221="X", $BG$6,0)</f>
        <v>0</v>
      </c>
      <c r="BL219" s="15">
        <f>IF(AT221="X", $BG$7,0)</f>
        <v>0</v>
      </c>
      <c r="BN219" s="15" t="str">
        <f>IF(LEN(Y218)&gt;3, SUM(BI219:BL219),"")</f>
        <v/>
      </c>
      <c r="BQ219" s="15">
        <f>IF(Y221="X", $BI$4,0)</f>
        <v>0</v>
      </c>
      <c r="BR219" s="15">
        <f>IF(AF221="X", $BI$5,0)</f>
        <v>0</v>
      </c>
      <c r="BS219" s="15">
        <f>IF(AM221="X", $BI$6,0)</f>
        <v>0</v>
      </c>
      <c r="BT219" s="15">
        <f>IF(AT221="X", $BI$7,0)</f>
        <v>0</v>
      </c>
      <c r="BV219" s="15" t="str">
        <f>IF(LEN(Y218)&gt;3, SUM(BQ219:BT219),"")</f>
        <v/>
      </c>
      <c r="CO219" s="3">
        <v>1</v>
      </c>
      <c r="CP219" s="3">
        <v>1</v>
      </c>
    </row>
    <row r="220" spans="1:178" ht="3" customHeight="1" x14ac:dyDescent="0.25">
      <c r="A220" s="24">
        <v>1</v>
      </c>
      <c r="B220" s="28">
        <f>CI218</f>
        <v>0</v>
      </c>
      <c r="C220" s="28">
        <f>CJ218</f>
        <v>0</v>
      </c>
      <c r="D220" s="28">
        <f>CK218</f>
        <v>0</v>
      </c>
      <c r="E220" s="28">
        <f>CL218</f>
        <v>0</v>
      </c>
      <c r="F220" s="28">
        <f>CM218</f>
        <v>0</v>
      </c>
      <c r="H220" s="28">
        <f>CI218</f>
        <v>0</v>
      </c>
      <c r="I220" s="28">
        <f>CJ218</f>
        <v>0</v>
      </c>
      <c r="J220" s="28">
        <f>CK218</f>
        <v>0</v>
      </c>
      <c r="K220" s="28">
        <f>CL218</f>
        <v>0</v>
      </c>
      <c r="L220" s="28">
        <f>CM218</f>
        <v>0</v>
      </c>
      <c r="CO220" s="3">
        <v>1</v>
      </c>
      <c r="CP220" s="3">
        <v>1</v>
      </c>
    </row>
    <row r="221" spans="1:178" ht="16.5" customHeight="1" x14ac:dyDescent="0.25">
      <c r="A221" s="24">
        <v>1</v>
      </c>
      <c r="B221" s="28">
        <f>CI218</f>
        <v>0</v>
      </c>
      <c r="C221" s="28">
        <f>CJ218</f>
        <v>0</v>
      </c>
      <c r="D221" s="28">
        <f>CK218</f>
        <v>0</v>
      </c>
      <c r="E221" s="28">
        <f>CL218</f>
        <v>0</v>
      </c>
      <c r="F221" s="28">
        <f>CM218</f>
        <v>0</v>
      </c>
      <c r="H221" s="28">
        <f>CI218</f>
        <v>0</v>
      </c>
      <c r="I221" s="28">
        <f>CJ218</f>
        <v>0</v>
      </c>
      <c r="J221" s="28">
        <f>CK218</f>
        <v>0</v>
      </c>
      <c r="K221" s="28">
        <f>CL218</f>
        <v>0</v>
      </c>
      <c r="L221" s="28">
        <f>CM218</f>
        <v>0</v>
      </c>
      <c r="S221" s="72" t="s">
        <v>8</v>
      </c>
      <c r="T221" s="72"/>
      <c r="U221" s="72"/>
      <c r="V221" s="72"/>
      <c r="W221" s="72"/>
      <c r="Y221" s="1"/>
      <c r="Z221" s="5" t="str">
        <f>$BA$4</f>
        <v>U17-kniend</v>
      </c>
      <c r="AF221" s="1"/>
      <c r="AG221" s="5" t="str">
        <f>$BA$5</f>
        <v>U23-kniend</v>
      </c>
      <c r="AM221" s="1"/>
      <c r="AN221" s="5" t="str">
        <f>$BA$6</f>
        <v>---</v>
      </c>
      <c r="AT221" s="1"/>
      <c r="AU221" s="5" t="str">
        <f>$BA$7</f>
        <v>---</v>
      </c>
      <c r="BA221" s="15" t="str">
        <f>IF(LEN(Y218)&gt;3, IF(AF221="X", "", IF(AM221="X", "", IF(AT221="X","", IF(Y221="X", Y221,9999)))),"")</f>
        <v/>
      </c>
      <c r="BB221" s="3"/>
      <c r="BC221" s="15" t="str">
        <f>IF(LEN(Y218)&gt;3, IF(Y221="X", "", IF(AM221="X", "", IF(AT221="X","", IF(AF221="X", AF221,9999)))),"")</f>
        <v/>
      </c>
      <c r="BD221" s="3"/>
      <c r="BE221" s="15" t="str">
        <f>IF(LEN(Y218)&gt;3, IF(Y221="X", "", IF(AF221="X", "", IF(AT221="X","", IF(AM221="X", AM221,9999)))),"")</f>
        <v/>
      </c>
      <c r="BF221" s="3"/>
      <c r="BG221" s="15" t="str">
        <f>IF(LEN(Y218)&gt;3, IF(Y221="X", "", IF(AF221="X", "", IF(AM221="X", "",IF(AT221="X", AT221,9999)))),"")</f>
        <v/>
      </c>
      <c r="CO221" s="3">
        <v>1</v>
      </c>
      <c r="CP221" s="3">
        <v>1</v>
      </c>
    </row>
    <row r="222" spans="1:178" ht="3" customHeight="1" x14ac:dyDescent="0.25">
      <c r="A222" s="24">
        <v>1</v>
      </c>
      <c r="B222" s="28">
        <f>CI218</f>
        <v>0</v>
      </c>
      <c r="C222" s="28">
        <f>CJ218</f>
        <v>0</v>
      </c>
      <c r="D222" s="28">
        <f>CK218</f>
        <v>0</v>
      </c>
      <c r="E222" s="28">
        <f>CL218</f>
        <v>0</v>
      </c>
      <c r="F222" s="28">
        <f>CM218</f>
        <v>0</v>
      </c>
      <c r="H222" s="28">
        <f>CI218</f>
        <v>0</v>
      </c>
      <c r="I222" s="28">
        <f>CJ218</f>
        <v>0</v>
      </c>
      <c r="J222" s="28">
        <f>CK218</f>
        <v>0</v>
      </c>
      <c r="K222" s="28">
        <f>CL218</f>
        <v>0</v>
      </c>
      <c r="L222" s="28">
        <f>CM218</f>
        <v>0</v>
      </c>
      <c r="CO222" s="3">
        <v>1</v>
      </c>
      <c r="CP222" s="3">
        <v>1</v>
      </c>
    </row>
    <row r="223" spans="1:178" ht="16.5" customHeight="1" x14ac:dyDescent="0.25">
      <c r="A223" s="24">
        <v>1</v>
      </c>
      <c r="B223" s="28">
        <f>CI218</f>
        <v>0</v>
      </c>
      <c r="C223" s="28">
        <f>CJ218</f>
        <v>0</v>
      </c>
      <c r="D223" s="28">
        <f>CK218</f>
        <v>0</v>
      </c>
      <c r="E223" s="28">
        <f>CL218</f>
        <v>0</v>
      </c>
      <c r="F223" s="28">
        <f>CM218</f>
        <v>0</v>
      </c>
      <c r="H223" s="28">
        <f>CI218</f>
        <v>0</v>
      </c>
      <c r="I223" s="28">
        <f>CJ218</f>
        <v>0</v>
      </c>
      <c r="J223" s="28">
        <f>CK218</f>
        <v>0</v>
      </c>
      <c r="K223" s="28">
        <f>CL218</f>
        <v>0</v>
      </c>
      <c r="L223" s="28">
        <f>CM218</f>
        <v>0</v>
      </c>
      <c r="S223" s="5" t="s">
        <v>4</v>
      </c>
      <c r="Y223" s="1"/>
      <c r="Z223" s="5" t="s">
        <v>27</v>
      </c>
      <c r="AZ223" s="26" t="s">
        <v>26</v>
      </c>
      <c r="BA223" s="15" t="str">
        <f>IF(Y221="X", IF(Y223=$BS$4,Y223,IF(Y223=$BT$4,Y223,"XXX")),"")</f>
        <v/>
      </c>
      <c r="BB223" s="15" t="str">
        <f>IF(AF221="X", IF(Y223=$BS$5,Y223,IF(Y223=$BT$5,Y223,"XXX")),"")</f>
        <v/>
      </c>
      <c r="BC223" s="15" t="str">
        <f>IF(AM221="X", IF(Y223=$BS$6,Y223,IF(Y223=$BT$6,Y223,"XXX")),"")</f>
        <v/>
      </c>
      <c r="BD223" s="15" t="str">
        <f>IF(AT221="X", IF(Y223=$BS$7,Y223,IF(Y223=$BT$7,Y223,"XXX")),"")</f>
        <v/>
      </c>
      <c r="BE223" s="18" t="s">
        <v>26</v>
      </c>
      <c r="BF223" s="15" t="str">
        <f>BA223&amp;BB223&amp;BC223&amp;BD223</f>
        <v/>
      </c>
      <c r="BG223" s="26" t="s">
        <v>26</v>
      </c>
      <c r="BK223" s="26" t="s">
        <v>26</v>
      </c>
      <c r="CO223" s="3">
        <v>1</v>
      </c>
      <c r="CP223" s="3">
        <v>1</v>
      </c>
    </row>
    <row r="224" spans="1:178" ht="3" customHeight="1" x14ac:dyDescent="0.25">
      <c r="A224" s="24">
        <v>0</v>
      </c>
      <c r="B224" s="24">
        <v>0</v>
      </c>
      <c r="C224" s="24">
        <v>0</v>
      </c>
      <c r="D224" s="24">
        <v>0</v>
      </c>
      <c r="E224" s="24">
        <v>0</v>
      </c>
      <c r="F224" s="24">
        <v>0</v>
      </c>
      <c r="H224" s="28">
        <f>CI218*BK225</f>
        <v>0</v>
      </c>
      <c r="I224" s="28">
        <f>CJ218*BF225</f>
        <v>0</v>
      </c>
      <c r="J224" s="28">
        <f>CK218*BG225</f>
        <v>0</v>
      </c>
      <c r="K224" s="28">
        <f>CL218*BH225</f>
        <v>0</v>
      </c>
      <c r="L224" s="28">
        <f>CM218*BI225</f>
        <v>0</v>
      </c>
      <c r="CO224" s="3">
        <v>1</v>
      </c>
      <c r="CP224" s="3">
        <v>1</v>
      </c>
    </row>
    <row r="225" spans="1:178" ht="16.5" customHeight="1" x14ac:dyDescent="0.25">
      <c r="A225" s="24">
        <v>0</v>
      </c>
      <c r="B225" s="24">
        <v>0</v>
      </c>
      <c r="C225" s="24">
        <v>0</v>
      </c>
      <c r="D225" s="24">
        <v>0</v>
      </c>
      <c r="E225" s="24">
        <v>0</v>
      </c>
      <c r="F225" s="24">
        <v>0</v>
      </c>
      <c r="H225" s="28">
        <f>CI218*BK225</f>
        <v>0</v>
      </c>
      <c r="I225" s="28">
        <f>CJ218*BF225</f>
        <v>0</v>
      </c>
      <c r="J225" s="28">
        <f>CK218*BG225</f>
        <v>0</v>
      </c>
      <c r="K225" s="28">
        <f>CL218*BH225</f>
        <v>0</v>
      </c>
      <c r="L225" s="28">
        <f>CM218*BI225</f>
        <v>0</v>
      </c>
      <c r="S225" s="60" t="str">
        <f>IF(BK225=1,"P 1","")</f>
        <v/>
      </c>
      <c r="T225" s="5" t="s">
        <v>5</v>
      </c>
      <c r="Y225" s="53"/>
      <c r="Z225" s="54"/>
      <c r="AA225" s="53"/>
      <c r="AB225" s="54"/>
      <c r="AC225" s="53"/>
      <c r="AD225" s="54"/>
      <c r="AE225" s="53"/>
      <c r="AF225" s="54"/>
      <c r="AG225" s="53"/>
      <c r="AH225" s="54"/>
      <c r="AI225" s="53"/>
      <c r="AJ225" s="54"/>
      <c r="AK225" s="53"/>
      <c r="AL225" s="54"/>
      <c r="AM225" s="53"/>
      <c r="AN225" s="54"/>
      <c r="AO225" s="53"/>
      <c r="AP225" s="54"/>
      <c r="AQ225" s="53"/>
      <c r="AR225" s="54"/>
      <c r="AS225" s="3"/>
      <c r="AW225" s="61"/>
      <c r="AX225" s="62"/>
      <c r="AY225" s="63"/>
      <c r="BA225" s="44">
        <f>SUM(Y225:AR225)*BK225</f>
        <v>0</v>
      </c>
      <c r="BB225" s="68"/>
      <c r="BC225" s="45"/>
      <c r="BF225" s="15">
        <f>IF(Y221="X", IF($BK$4&gt;=10,1,0),0)</f>
        <v>0</v>
      </c>
      <c r="BG225" s="15">
        <f>IF(AF221="X", IF($BK$5&gt;=10,1,0),0)</f>
        <v>0</v>
      </c>
      <c r="BH225" s="15">
        <f>IF(AM221="X", IF($BK$6&gt;=10,1,0),0)</f>
        <v>0</v>
      </c>
      <c r="BI225" s="15">
        <f>IF(AT221="X", IF($BK$7&gt;=10,1,0),0)</f>
        <v>0</v>
      </c>
      <c r="BK225" s="15">
        <f>SUM(BF225:BI225)</f>
        <v>0</v>
      </c>
      <c r="BN225" s="59" t="str">
        <f>IF($CI218=0, "", IF($BK225=0, IF(Y225&lt;&gt;0, 999,-1),Y225))</f>
        <v/>
      </c>
      <c r="BO225" s="59"/>
      <c r="BP225" s="59" t="str">
        <f>IF($CI218=0, "", IF($BK225=0, IF(AA225&lt;&gt;0, 999,-1),AA225))</f>
        <v/>
      </c>
      <c r="BQ225" s="59"/>
      <c r="BR225" s="59" t="str">
        <f>IF($CI218=0, "", IF($BK225=0, IF(AC225&lt;&gt;0, 999,-1),AC225))</f>
        <v/>
      </c>
      <c r="BS225" s="59"/>
      <c r="BT225" s="59" t="str">
        <f>IF($CI218=0, "", IF($BK225=0, IF(AE225&lt;&gt;0, 999,-1),AE225))</f>
        <v/>
      </c>
      <c r="BU225" s="59"/>
      <c r="BV225" s="59" t="str">
        <f>IF($CI218=0, "", IF($BK225=0, IF(AG225&lt;&gt;0, 999,-1),AG225))</f>
        <v/>
      </c>
      <c r="BW225" s="59"/>
      <c r="BX225" s="59" t="str">
        <f>IF($CI218=0, "", IF($BK225=0, IF(AI225&lt;&gt;0, 999,-1),AI225))</f>
        <v/>
      </c>
      <c r="BY225" s="59"/>
      <c r="BZ225" s="59" t="str">
        <f>IF($CI218=0, "", IF($BK225=0, IF(AK225&lt;&gt;0, 999,-1),AK225))</f>
        <v/>
      </c>
      <c r="CA225" s="59"/>
      <c r="CB225" s="59" t="str">
        <f>IF($CI218=0, "", IF($BK225=0, IF(AM225&lt;&gt;0, 999,-1),AM225))</f>
        <v/>
      </c>
      <c r="CC225" s="59"/>
      <c r="CD225" s="59" t="str">
        <f>IF($CI218=0, "", IF($BK225=0, IF(AO225&lt;&gt;0, 999,-1),AO225))</f>
        <v/>
      </c>
      <c r="CE225" s="59"/>
      <c r="CF225" s="59" t="str">
        <f>IF($CI218=0, "", IF($BK225=0, IF(AQ225&lt;&gt;0, 999,-1),AQ225))</f>
        <v/>
      </c>
      <c r="CG225" s="59"/>
      <c r="CO225" s="3">
        <v>1</v>
      </c>
      <c r="CP225" s="3">
        <v>1</v>
      </c>
    </row>
    <row r="226" spans="1:178" ht="16.5" customHeight="1" x14ac:dyDescent="0.25">
      <c r="A226" s="24">
        <v>0</v>
      </c>
      <c r="B226" s="24">
        <v>0</v>
      </c>
      <c r="C226" s="24">
        <v>0</v>
      </c>
      <c r="D226" s="24">
        <v>0</v>
      </c>
      <c r="E226" s="24">
        <v>0</v>
      </c>
      <c r="F226" s="24">
        <v>0</v>
      </c>
      <c r="H226" s="28">
        <f>CI218*BK225</f>
        <v>0</v>
      </c>
      <c r="I226" s="28">
        <f>CJ218*BF225</f>
        <v>0</v>
      </c>
      <c r="J226" s="28">
        <f>CK218*BG225</f>
        <v>0</v>
      </c>
      <c r="K226" s="28">
        <f>CL218*BH225</f>
        <v>0</v>
      </c>
      <c r="L226" s="28">
        <f>CM218*BI225</f>
        <v>0</v>
      </c>
      <c r="S226" s="60"/>
      <c r="T226" s="5" t="s">
        <v>6</v>
      </c>
      <c r="Z226" s="27" t="s">
        <v>32</v>
      </c>
      <c r="AA226" s="55">
        <f>IF($AV$4&lt;&gt;0, AO213+1*BK225,0)</f>
        <v>0</v>
      </c>
      <c r="AB226" s="56"/>
      <c r="AC226" s="56"/>
      <c r="AD226" s="57"/>
      <c r="AN226" s="27" t="s">
        <v>33</v>
      </c>
      <c r="AO226" s="55">
        <f>IF(AA226*BK225&lt;&gt;0, AA226+10/BK226-1,AA226)</f>
        <v>0</v>
      </c>
      <c r="AP226" s="56"/>
      <c r="AQ226" s="56"/>
      <c r="AR226" s="57"/>
      <c r="AW226" s="58" t="s">
        <v>12</v>
      </c>
      <c r="AX226" s="58"/>
      <c r="AY226" s="58"/>
      <c r="BA226" s="59">
        <f>IF(LEN(Y218)&gt;3, 1,0)</f>
        <v>0</v>
      </c>
      <c r="BB226" s="59"/>
      <c r="BC226" s="59"/>
      <c r="BF226" s="15">
        <f>BF225*$BY$4</f>
        <v>0</v>
      </c>
      <c r="BG226" s="15">
        <f>BG225*$BY$5</f>
        <v>0</v>
      </c>
      <c r="BH226" s="15">
        <f>BH225*$BY$6</f>
        <v>0</v>
      </c>
      <c r="BI226" s="15">
        <f>BI225*$BY$7</f>
        <v>0</v>
      </c>
      <c r="BK226" s="15">
        <f>SUM(BF226:BI226)</f>
        <v>0</v>
      </c>
      <c r="CO226" s="3">
        <v>1</v>
      </c>
      <c r="CP226" s="3">
        <v>1</v>
      </c>
    </row>
    <row r="227" spans="1:178" ht="3" customHeight="1" x14ac:dyDescent="0.25">
      <c r="A227" s="24">
        <v>0</v>
      </c>
      <c r="B227" s="24">
        <v>0</v>
      </c>
      <c r="C227" s="24">
        <v>0</v>
      </c>
      <c r="D227" s="24">
        <v>0</v>
      </c>
      <c r="E227" s="24">
        <v>0</v>
      </c>
      <c r="F227" s="24">
        <v>0</v>
      </c>
      <c r="H227" s="28">
        <f>CI218*BK228</f>
        <v>0</v>
      </c>
      <c r="I227" s="28">
        <f>CJ218*BF228</f>
        <v>0</v>
      </c>
      <c r="J227" s="28">
        <f>CK218*BG228</f>
        <v>0</v>
      </c>
      <c r="K227" s="28">
        <f>CL218*BH228</f>
        <v>0</v>
      </c>
      <c r="L227" s="28">
        <f>CM218*BI228</f>
        <v>0</v>
      </c>
      <c r="CO227" s="3">
        <v>1</v>
      </c>
      <c r="CP227" s="3">
        <v>1</v>
      </c>
    </row>
    <row r="228" spans="1:178" ht="16.5" customHeight="1" x14ac:dyDescent="0.25">
      <c r="A228" s="24">
        <v>0</v>
      </c>
      <c r="B228" s="24">
        <v>0</v>
      </c>
      <c r="C228" s="24">
        <v>0</v>
      </c>
      <c r="D228" s="24">
        <v>0</v>
      </c>
      <c r="E228" s="24">
        <v>0</v>
      </c>
      <c r="F228" s="24">
        <v>0</v>
      </c>
      <c r="H228" s="28">
        <f>CI218*BK228</f>
        <v>0</v>
      </c>
      <c r="I228" s="28">
        <f>CJ218*BF228</f>
        <v>0</v>
      </c>
      <c r="J228" s="28">
        <f>CK218*BG228</f>
        <v>0</v>
      </c>
      <c r="K228" s="28">
        <f>CL218*BH228</f>
        <v>0</v>
      </c>
      <c r="L228" s="28">
        <f>CM218*BI228</f>
        <v>0</v>
      </c>
      <c r="S228" s="60" t="str">
        <f>IF(BK228=1,"P 2","")</f>
        <v/>
      </c>
      <c r="T228" s="5" t="s">
        <v>5</v>
      </c>
      <c r="Y228" s="53"/>
      <c r="Z228" s="54"/>
      <c r="AA228" s="53"/>
      <c r="AB228" s="54"/>
      <c r="AC228" s="53"/>
      <c r="AD228" s="54"/>
      <c r="AE228" s="53"/>
      <c r="AF228" s="54"/>
      <c r="AG228" s="53"/>
      <c r="AH228" s="54"/>
      <c r="AI228" s="53"/>
      <c r="AJ228" s="54"/>
      <c r="AK228" s="53"/>
      <c r="AL228" s="54"/>
      <c r="AM228" s="53"/>
      <c r="AN228" s="54"/>
      <c r="AO228" s="53"/>
      <c r="AP228" s="54"/>
      <c r="AQ228" s="53"/>
      <c r="AR228" s="54"/>
      <c r="AS228" s="3"/>
      <c r="AW228" s="61"/>
      <c r="AX228" s="62"/>
      <c r="AY228" s="63"/>
      <c r="BA228" s="44">
        <f>SUM(Y228:AR228)*BK228</f>
        <v>0</v>
      </c>
      <c r="BB228" s="68"/>
      <c r="BC228" s="45"/>
      <c r="BF228" s="15">
        <f>IF(Y221="X", IF($BK$4&gt;=20,1,0),0)</f>
        <v>0</v>
      </c>
      <c r="BG228" s="15">
        <f>IF(AF221="X", IF($BK$5&gt;=20,1,0),0)</f>
        <v>0</v>
      </c>
      <c r="BH228" s="15">
        <f>IF(AM221="X", IF($BK$6&gt;=20,1,0),0)</f>
        <v>0</v>
      </c>
      <c r="BI228" s="15">
        <f>IF(AT221="X", IF($BK$7&gt;=20,1,0),0)</f>
        <v>0</v>
      </c>
      <c r="BK228" s="15">
        <f>SUM(BF228:BI228)</f>
        <v>0</v>
      </c>
      <c r="BN228" s="59" t="str">
        <f>IF($CI218=0, "", IF($BK228=0, IF(Y228&lt;&gt;0, 999,-1),Y228))</f>
        <v/>
      </c>
      <c r="BO228" s="59"/>
      <c r="BP228" s="59" t="str">
        <f>IF($CI218=0, "", IF($BK228=0, IF(AA228&lt;&gt;0, 999,-1),AA228))</f>
        <v/>
      </c>
      <c r="BQ228" s="59"/>
      <c r="BR228" s="59" t="str">
        <f>IF($CI218=0, "", IF($BK228=0, IF(AC228&lt;&gt;0, 999,-1),AC228))</f>
        <v/>
      </c>
      <c r="BS228" s="59"/>
      <c r="BT228" s="59" t="str">
        <f>IF($CI218=0, "", IF($BK228=0, IF(AE228&lt;&gt;0, 999,-1),AE228))</f>
        <v/>
      </c>
      <c r="BU228" s="59"/>
      <c r="BV228" s="59" t="str">
        <f>IF($CI218=0, "", IF($BK228=0, IF(AG228&lt;&gt;0, 999,-1),AG228))</f>
        <v/>
      </c>
      <c r="BW228" s="59"/>
      <c r="BX228" s="59" t="str">
        <f>IF($CI218=0, "", IF($BK228=0, IF(AI228&lt;&gt;0, 999,-1),AI228))</f>
        <v/>
      </c>
      <c r="BY228" s="59"/>
      <c r="BZ228" s="59" t="str">
        <f>IF($CI218=0, "", IF($BK228=0, IF(AK228&lt;&gt;0, 999,-1),AK228))</f>
        <v/>
      </c>
      <c r="CA228" s="59"/>
      <c r="CB228" s="59" t="str">
        <f>IF($CI218=0, "", IF($BK228=0, IF(AM228&lt;&gt;0, 999,-1),AM228))</f>
        <v/>
      </c>
      <c r="CC228" s="59"/>
      <c r="CD228" s="59" t="str">
        <f>IF($CI218=0, "", IF($BK228=0, IF(AO228&lt;&gt;0, 999,-1),AO228))</f>
        <v/>
      </c>
      <c r="CE228" s="59"/>
      <c r="CF228" s="59" t="str">
        <f>IF($CI218=0, "", IF($BK228=0, IF(AQ228&lt;&gt;0, 999,-1),AQ228))</f>
        <v/>
      </c>
      <c r="CG228" s="59"/>
      <c r="CO228" s="3">
        <v>1</v>
      </c>
      <c r="CP228" s="3">
        <v>1</v>
      </c>
    </row>
    <row r="229" spans="1:178" ht="16.5" customHeight="1" x14ac:dyDescent="0.25">
      <c r="A229" s="24">
        <v>0</v>
      </c>
      <c r="B229" s="24">
        <v>0</v>
      </c>
      <c r="C229" s="24">
        <v>0</v>
      </c>
      <c r="D229" s="24">
        <v>0</v>
      </c>
      <c r="E229" s="24">
        <v>0</v>
      </c>
      <c r="F229" s="24">
        <v>0</v>
      </c>
      <c r="H229" s="28">
        <f>CI218*BK228</f>
        <v>0</v>
      </c>
      <c r="I229" s="28">
        <f>CJ218*BF228</f>
        <v>0</v>
      </c>
      <c r="J229" s="28">
        <f>CK218*BG228</f>
        <v>0</v>
      </c>
      <c r="K229" s="28">
        <f>CL218*BH228</f>
        <v>0</v>
      </c>
      <c r="L229" s="28">
        <f>CM218*BI228</f>
        <v>0</v>
      </c>
      <c r="S229" s="60"/>
      <c r="T229" s="5" t="s">
        <v>6</v>
      </c>
      <c r="Z229" s="27" t="s">
        <v>32</v>
      </c>
      <c r="AA229" s="55">
        <f>IF(AO226&lt;&gt;0, AO226+1*BK228,0)</f>
        <v>0</v>
      </c>
      <c r="AB229" s="56"/>
      <c r="AC229" s="56"/>
      <c r="AD229" s="57"/>
      <c r="AN229" s="27" t="s">
        <v>33</v>
      </c>
      <c r="AO229" s="55">
        <f>IF(AA229*BK228&lt;&gt;0, AA229+10/BK229-1,AA229)</f>
        <v>0</v>
      </c>
      <c r="AP229" s="56"/>
      <c r="AQ229" s="56"/>
      <c r="AR229" s="57"/>
      <c r="AW229" s="58" t="s">
        <v>12</v>
      </c>
      <c r="AX229" s="58"/>
      <c r="AY229" s="58"/>
      <c r="BF229" s="15">
        <f>BF228*$BY$4</f>
        <v>0</v>
      </c>
      <c r="BG229" s="15">
        <f>BG228*$BY$5</f>
        <v>0</v>
      </c>
      <c r="BH229" s="15">
        <f>BH228*$BY$6</f>
        <v>0</v>
      </c>
      <c r="BI229" s="15">
        <f>BI228*$BY$7</f>
        <v>0</v>
      </c>
      <c r="BK229" s="15">
        <f>SUM(BF229:BI229)</f>
        <v>0</v>
      </c>
      <c r="CO229" s="3">
        <v>1</v>
      </c>
      <c r="CP229" s="3">
        <v>1</v>
      </c>
    </row>
    <row r="230" spans="1:178" ht="3" customHeight="1" x14ac:dyDescent="0.25">
      <c r="A230" s="24">
        <v>0</v>
      </c>
      <c r="B230" s="24">
        <v>0</v>
      </c>
      <c r="C230" s="24">
        <v>0</v>
      </c>
      <c r="D230" s="24">
        <v>0</v>
      </c>
      <c r="E230" s="24">
        <v>0</v>
      </c>
      <c r="F230" s="24">
        <v>0</v>
      </c>
      <c r="H230" s="28">
        <f>CI218*BK231</f>
        <v>0</v>
      </c>
      <c r="I230" s="28">
        <f>CJ218*BF231</f>
        <v>0</v>
      </c>
      <c r="J230" s="28">
        <f>CK218*BG231</f>
        <v>0</v>
      </c>
      <c r="K230" s="28">
        <f>CL218*BH231</f>
        <v>0</v>
      </c>
      <c r="L230" s="28">
        <f>CM218*BI231</f>
        <v>0</v>
      </c>
      <c r="CO230" s="3">
        <v>1</v>
      </c>
      <c r="CP230" s="3">
        <v>1</v>
      </c>
    </row>
    <row r="231" spans="1:178" ht="16.5" customHeight="1" x14ac:dyDescent="0.25">
      <c r="A231" s="24">
        <v>0</v>
      </c>
      <c r="B231" s="24">
        <v>0</v>
      </c>
      <c r="C231" s="24">
        <v>0</v>
      </c>
      <c r="D231" s="24">
        <v>0</v>
      </c>
      <c r="E231" s="24">
        <v>0</v>
      </c>
      <c r="F231" s="24">
        <v>0</v>
      </c>
      <c r="H231" s="28">
        <f>CI218*BK231</f>
        <v>0</v>
      </c>
      <c r="I231" s="28">
        <f>CJ218*BF231</f>
        <v>0</v>
      </c>
      <c r="J231" s="28">
        <f>CK218*BG231</f>
        <v>0</v>
      </c>
      <c r="K231" s="28">
        <f>CL218*BH231</f>
        <v>0</v>
      </c>
      <c r="L231" s="28">
        <f>CM218*BI231</f>
        <v>0</v>
      </c>
      <c r="S231" s="60" t="str">
        <f>IF(BK231=1,"P 3","")</f>
        <v/>
      </c>
      <c r="T231" s="5" t="s">
        <v>5</v>
      </c>
      <c r="Y231" s="53"/>
      <c r="Z231" s="54"/>
      <c r="AA231" s="53"/>
      <c r="AB231" s="54"/>
      <c r="AC231" s="53"/>
      <c r="AD231" s="54"/>
      <c r="AE231" s="53"/>
      <c r="AF231" s="54"/>
      <c r="AG231" s="53"/>
      <c r="AH231" s="54"/>
      <c r="AI231" s="53"/>
      <c r="AJ231" s="54"/>
      <c r="AK231" s="53"/>
      <c r="AL231" s="54"/>
      <c r="AM231" s="53"/>
      <c r="AN231" s="54"/>
      <c r="AO231" s="53"/>
      <c r="AP231" s="54"/>
      <c r="AQ231" s="53"/>
      <c r="AR231" s="54"/>
      <c r="AS231" s="3"/>
      <c r="AW231" s="61"/>
      <c r="AX231" s="62"/>
      <c r="AY231" s="63"/>
      <c r="BA231" s="44">
        <f>SUM(Y231:AR231)*BK231</f>
        <v>0</v>
      </c>
      <c r="BB231" s="68"/>
      <c r="BC231" s="45"/>
      <c r="BF231" s="15">
        <f>IF(Y221="X", IF($BK$4&gt;=30,1,0),0)</f>
        <v>0</v>
      </c>
      <c r="BG231" s="15">
        <f>IF(AF221="X", IF($BK$5&gt;=30,1,0),0)</f>
        <v>0</v>
      </c>
      <c r="BH231" s="15">
        <f>IF(AM221="X", IF($BK$6&gt;=30,1,0),0)</f>
        <v>0</v>
      </c>
      <c r="BI231" s="15">
        <f>IF(AT221="X", IF($BK$7&gt;=30,1,0),0)</f>
        <v>0</v>
      </c>
      <c r="BK231" s="15">
        <f>SUM(BF231:BI231)</f>
        <v>0</v>
      </c>
      <c r="BN231" s="59" t="str">
        <f>IF($CI218=0, "", IF($BK231=0, IF(Y231&lt;&gt;0, 999,-1),Y231))</f>
        <v/>
      </c>
      <c r="BO231" s="59"/>
      <c r="BP231" s="59" t="str">
        <f>IF($CI218=0, "", IF($BK231=0, IF(AA231&lt;&gt;0, 999,-1),AA231))</f>
        <v/>
      </c>
      <c r="BQ231" s="59"/>
      <c r="BR231" s="59" t="str">
        <f>IF($CI218=0, "", IF($BK231=0, IF(AC231&lt;&gt;0, 999,-1),AC231))</f>
        <v/>
      </c>
      <c r="BS231" s="59"/>
      <c r="BT231" s="59" t="str">
        <f>IF($CI218=0, "", IF($BK231=0, IF(AE231&lt;&gt;0, 999,-1),AE231))</f>
        <v/>
      </c>
      <c r="BU231" s="59"/>
      <c r="BV231" s="59" t="str">
        <f>IF($CI218=0, "", IF($BK231=0, IF(AG231&lt;&gt;0, 999,-1),AG231))</f>
        <v/>
      </c>
      <c r="BW231" s="59"/>
      <c r="BX231" s="59" t="str">
        <f>IF($CI218=0, "", IF($BK231=0, IF(AI231&lt;&gt;0, 999,-1),AI231))</f>
        <v/>
      </c>
      <c r="BY231" s="59"/>
      <c r="BZ231" s="59" t="str">
        <f>IF($CI218=0, "", IF($BK231=0, IF(AK231&lt;&gt;0, 999,-1),AK231))</f>
        <v/>
      </c>
      <c r="CA231" s="59"/>
      <c r="CB231" s="59" t="str">
        <f>IF($CI218=0, "", IF($BK231=0, IF(AM231&lt;&gt;0, 999,-1),AM231))</f>
        <v/>
      </c>
      <c r="CC231" s="59"/>
      <c r="CD231" s="59" t="str">
        <f>IF($CI218=0, "", IF($BK231=0, IF(AO231&lt;&gt;0, 999,-1),AO231))</f>
        <v/>
      </c>
      <c r="CE231" s="59"/>
      <c r="CF231" s="59" t="str">
        <f>IF($CI218=0, "", IF($BK231=0, IF(AQ231&lt;&gt;0, 999,-1),AQ231))</f>
        <v/>
      </c>
      <c r="CG231" s="59"/>
      <c r="CH231" s="3"/>
      <c r="CO231" s="3">
        <v>1</v>
      </c>
      <c r="CP231" s="3">
        <v>1</v>
      </c>
    </row>
    <row r="232" spans="1:178" ht="16.5" customHeight="1" x14ac:dyDescent="0.25">
      <c r="A232" s="24">
        <v>0</v>
      </c>
      <c r="B232" s="24">
        <v>0</v>
      </c>
      <c r="C232" s="24">
        <v>0</v>
      </c>
      <c r="D232" s="24">
        <v>0</v>
      </c>
      <c r="E232" s="24">
        <v>0</v>
      </c>
      <c r="F232" s="24">
        <v>0</v>
      </c>
      <c r="H232" s="28">
        <f>CI218*BK231</f>
        <v>0</v>
      </c>
      <c r="I232" s="28">
        <f>CJ218*BF231</f>
        <v>0</v>
      </c>
      <c r="J232" s="28">
        <f>CK218*BG231</f>
        <v>0</v>
      </c>
      <c r="K232" s="28">
        <f>CL218*BH231</f>
        <v>0</v>
      </c>
      <c r="L232" s="28">
        <f>CM218*BI231</f>
        <v>0</v>
      </c>
      <c r="S232" s="60"/>
      <c r="T232" s="5" t="s">
        <v>6</v>
      </c>
      <c r="Z232" s="27" t="s">
        <v>32</v>
      </c>
      <c r="AA232" s="55">
        <f>IF(AO229&lt;&gt;0, AO229+1*BK231,0)</f>
        <v>0</v>
      </c>
      <c r="AB232" s="56"/>
      <c r="AC232" s="56"/>
      <c r="AD232" s="57"/>
      <c r="AN232" s="27" t="s">
        <v>33</v>
      </c>
      <c r="AO232" s="55">
        <f>IF(AA232*BK231&lt;&gt;0, AA232+10/BK232-1,AA232)</f>
        <v>0</v>
      </c>
      <c r="AP232" s="56"/>
      <c r="AQ232" s="56"/>
      <c r="AR232" s="57"/>
      <c r="AW232" s="58" t="s">
        <v>12</v>
      </c>
      <c r="AX232" s="58"/>
      <c r="AY232" s="58"/>
      <c r="BF232" s="15">
        <f>BF231*$BY$4</f>
        <v>0</v>
      </c>
      <c r="BG232" s="15">
        <f>BG231*$BY$5</f>
        <v>0</v>
      </c>
      <c r="BH232" s="15">
        <f>BH231*$BY$6</f>
        <v>0</v>
      </c>
      <c r="BI232" s="15">
        <f>BI231*$BY$7</f>
        <v>0</v>
      </c>
      <c r="BK232" s="15">
        <f>SUM(BF232:BI232)</f>
        <v>0</v>
      </c>
      <c r="CO232" s="3">
        <v>1</v>
      </c>
      <c r="CP232" s="3">
        <v>1</v>
      </c>
    </row>
    <row r="233" spans="1:178" ht="3" customHeight="1" x14ac:dyDescent="0.25">
      <c r="A233" s="24">
        <v>0</v>
      </c>
      <c r="B233" s="24">
        <v>0</v>
      </c>
      <c r="C233" s="24">
        <v>0</v>
      </c>
      <c r="D233" s="24">
        <v>0</v>
      </c>
      <c r="E233" s="24">
        <v>0</v>
      </c>
      <c r="F233" s="24">
        <v>0</v>
      </c>
      <c r="H233" s="28">
        <f>CI218*BK234</f>
        <v>0</v>
      </c>
      <c r="I233" s="28">
        <f>CJ218*BF234</f>
        <v>0</v>
      </c>
      <c r="J233" s="28">
        <f>CK218*BG234</f>
        <v>0</v>
      </c>
      <c r="K233" s="28">
        <f>CL218*BH234</f>
        <v>0</v>
      </c>
      <c r="L233" s="28">
        <f>CM218*BI234</f>
        <v>0</v>
      </c>
      <c r="CO233" s="3">
        <v>1</v>
      </c>
      <c r="CP233" s="3">
        <v>1</v>
      </c>
    </row>
    <row r="234" spans="1:178" ht="16.5" customHeight="1" x14ac:dyDescent="0.25">
      <c r="A234" s="24">
        <v>0</v>
      </c>
      <c r="B234" s="24">
        <v>0</v>
      </c>
      <c r="C234" s="24">
        <v>0</v>
      </c>
      <c r="D234" s="24">
        <v>0</v>
      </c>
      <c r="E234" s="24">
        <v>0</v>
      </c>
      <c r="F234" s="24">
        <v>0</v>
      </c>
      <c r="H234" s="28">
        <f>CI218*BK234</f>
        <v>0</v>
      </c>
      <c r="I234" s="28">
        <f>CJ218*BF234</f>
        <v>0</v>
      </c>
      <c r="J234" s="28">
        <f>CK218*BG234</f>
        <v>0</v>
      </c>
      <c r="K234" s="28">
        <f>CL218*BH234</f>
        <v>0</v>
      </c>
      <c r="L234" s="28">
        <f>CM218*BI234</f>
        <v>0</v>
      </c>
      <c r="S234" s="60" t="str">
        <f>IF(BK234=1,"P 4","")</f>
        <v/>
      </c>
      <c r="T234" s="5" t="s">
        <v>5</v>
      </c>
      <c r="Y234" s="53"/>
      <c r="Z234" s="54"/>
      <c r="AA234" s="53"/>
      <c r="AB234" s="54"/>
      <c r="AC234" s="53"/>
      <c r="AD234" s="54"/>
      <c r="AE234" s="53"/>
      <c r="AF234" s="54"/>
      <c r="AG234" s="53"/>
      <c r="AH234" s="54"/>
      <c r="AI234" s="53"/>
      <c r="AJ234" s="54"/>
      <c r="AK234" s="53"/>
      <c r="AL234" s="54"/>
      <c r="AM234" s="53"/>
      <c r="AN234" s="54"/>
      <c r="AO234" s="53"/>
      <c r="AP234" s="54"/>
      <c r="AQ234" s="53"/>
      <c r="AR234" s="54"/>
      <c r="AS234" s="3"/>
      <c r="AW234" s="61"/>
      <c r="AX234" s="62"/>
      <c r="AY234" s="63"/>
      <c r="BA234" s="44">
        <f>SUM(Y234:AR234)*BK234</f>
        <v>0</v>
      </c>
      <c r="BB234" s="68"/>
      <c r="BC234" s="45"/>
      <c r="BF234" s="15">
        <f>IF(Y221="X", IF($BK$4&gt;=40,1,0),0)</f>
        <v>0</v>
      </c>
      <c r="BG234" s="15">
        <f>IF(AF221="X", IF($BK$5&gt;=40,1,0),0)</f>
        <v>0</v>
      </c>
      <c r="BH234" s="15">
        <f>IF(AM221="X", IF($BK$6&gt;=40,1,0),0)</f>
        <v>0</v>
      </c>
      <c r="BI234" s="15">
        <f>IF(AT221="X", IF($BK$7&gt;=30,1,0),0)</f>
        <v>0</v>
      </c>
      <c r="BK234" s="15">
        <f>SUM(BF234:BI234)</f>
        <v>0</v>
      </c>
      <c r="BN234" s="59" t="str">
        <f>IF($CI218=0, "", IF($BK234=0, IF(Y234&lt;&gt;0, 999,-1),Y234))</f>
        <v/>
      </c>
      <c r="BO234" s="59"/>
      <c r="BP234" s="59" t="str">
        <f>IF($CI218=0, "", IF($BK234=0, IF(AA234&lt;&gt;0, 999,-1),AA234))</f>
        <v/>
      </c>
      <c r="BQ234" s="59"/>
      <c r="BR234" s="59" t="str">
        <f>IF($CI218=0, "", IF($BK234=0, IF(AC234&lt;&gt;0, 999,-1),AC234))</f>
        <v/>
      </c>
      <c r="BS234" s="59"/>
      <c r="BT234" s="59" t="str">
        <f>IF($CI218=0, "", IF($BK234=0, IF(AE234&lt;&gt;0, 999,-1),AE234))</f>
        <v/>
      </c>
      <c r="BU234" s="59"/>
      <c r="BV234" s="59" t="str">
        <f>IF($CI218=0, "", IF($BK234=0, IF(AG234&lt;&gt;0, 999,-1),AG234))</f>
        <v/>
      </c>
      <c r="BW234" s="59"/>
      <c r="BX234" s="59" t="str">
        <f>IF($CI218=0, "", IF($BK234=0, IF(AI234&lt;&gt;0, 999,-1),AI234))</f>
        <v/>
      </c>
      <c r="BY234" s="59"/>
      <c r="BZ234" s="59" t="str">
        <f>IF($CI218=0, "", IF($BK234=0, IF(AK234&lt;&gt;0, 999,-1),AK234))</f>
        <v/>
      </c>
      <c r="CA234" s="59"/>
      <c r="CB234" s="59" t="str">
        <f>IF($CI218=0, "", IF($BK234=0, IF(AM234&lt;&gt;0, 999,-1),AM234))</f>
        <v/>
      </c>
      <c r="CC234" s="59"/>
      <c r="CD234" s="59" t="str">
        <f>IF($CI218=0, "", IF($BK234=0, IF(AO234&lt;&gt;0, 999,-1),AO234))</f>
        <v/>
      </c>
      <c r="CE234" s="59"/>
      <c r="CF234" s="59" t="str">
        <f>IF($CI218=0, "", IF($BK234=0, IF(AQ234&lt;&gt;0, 999,-1),AQ234))</f>
        <v/>
      </c>
      <c r="CG234" s="59"/>
      <c r="CH234" s="3"/>
      <c r="CO234" s="3">
        <v>1</v>
      </c>
      <c r="CP234" s="3">
        <v>1</v>
      </c>
    </row>
    <row r="235" spans="1:178" ht="16.5" customHeight="1" x14ac:dyDescent="0.25">
      <c r="A235" s="24">
        <v>0</v>
      </c>
      <c r="B235" s="24">
        <v>0</v>
      </c>
      <c r="C235" s="24">
        <v>0</v>
      </c>
      <c r="D235" s="24">
        <v>0</v>
      </c>
      <c r="E235" s="24">
        <v>0</v>
      </c>
      <c r="F235" s="24">
        <v>0</v>
      </c>
      <c r="H235" s="28">
        <f>CI218*BK234</f>
        <v>0</v>
      </c>
      <c r="I235" s="28">
        <f>CJ218*BF234</f>
        <v>0</v>
      </c>
      <c r="J235" s="28">
        <f>CK218*BG234</f>
        <v>0</v>
      </c>
      <c r="K235" s="28">
        <f>CL218*BH234</f>
        <v>0</v>
      </c>
      <c r="L235" s="28">
        <f>CM218*BI234</f>
        <v>0</v>
      </c>
      <c r="S235" s="60"/>
      <c r="T235" s="5" t="s">
        <v>6</v>
      </c>
      <c r="Z235" s="27" t="s">
        <v>32</v>
      </c>
      <c r="AA235" s="55">
        <f>IF(AO232&lt;&gt;0, AO232+1*BK234,0)</f>
        <v>0</v>
      </c>
      <c r="AB235" s="56"/>
      <c r="AC235" s="56"/>
      <c r="AD235" s="57"/>
      <c r="AN235" s="27" t="s">
        <v>33</v>
      </c>
      <c r="AO235" s="55">
        <f>IF(AA235*BK234&lt;&gt;0, AA235+10/BK235-1,AA235)</f>
        <v>0</v>
      </c>
      <c r="AP235" s="56"/>
      <c r="AQ235" s="56"/>
      <c r="AR235" s="57"/>
      <c r="AW235" s="58" t="s">
        <v>12</v>
      </c>
      <c r="AX235" s="58"/>
      <c r="AY235" s="58"/>
      <c r="BF235" s="15">
        <f>BF234*$BY$4</f>
        <v>0</v>
      </c>
      <c r="BG235" s="15">
        <f>BG234*$BY$5</f>
        <v>0</v>
      </c>
      <c r="BH235" s="15">
        <f>BH234*$BY$6</f>
        <v>0</v>
      </c>
      <c r="BI235" s="15">
        <f>BI234*$BY$7</f>
        <v>0</v>
      </c>
      <c r="BK235" s="15">
        <f>SUM(BF235:BI235)</f>
        <v>0</v>
      </c>
      <c r="CO235" s="3">
        <v>1</v>
      </c>
      <c r="CP235" s="3">
        <v>1</v>
      </c>
    </row>
    <row r="236" spans="1:178" ht="3" customHeight="1" x14ac:dyDescent="0.25">
      <c r="A236" s="24">
        <v>0</v>
      </c>
      <c r="B236" s="24">
        <v>0</v>
      </c>
      <c r="C236" s="24">
        <v>0</v>
      </c>
      <c r="D236" s="24">
        <v>0</v>
      </c>
      <c r="E236" s="24">
        <v>0</v>
      </c>
      <c r="F236" s="24">
        <v>0</v>
      </c>
      <c r="H236" s="28">
        <f>CI218</f>
        <v>0</v>
      </c>
      <c r="I236" s="28">
        <f>CJ218</f>
        <v>0</v>
      </c>
      <c r="J236" s="28">
        <f>CK218</f>
        <v>0</v>
      </c>
      <c r="K236" s="28">
        <f>CL218</f>
        <v>0</v>
      </c>
      <c r="L236" s="28">
        <f>CM218</f>
        <v>0</v>
      </c>
      <c r="CO236" s="3">
        <v>1</v>
      </c>
      <c r="CP236" s="3">
        <v>1</v>
      </c>
    </row>
    <row r="237" spans="1:178" s="20" customFormat="1" ht="16.5" customHeight="1" x14ac:dyDescent="0.25">
      <c r="A237" s="24">
        <v>0</v>
      </c>
      <c r="B237" s="24">
        <v>0</v>
      </c>
      <c r="C237" s="24">
        <v>0</v>
      </c>
      <c r="D237" s="24">
        <v>0</v>
      </c>
      <c r="E237" s="24">
        <v>0</v>
      </c>
      <c r="F237" s="24">
        <v>0</v>
      </c>
      <c r="G237" s="16"/>
      <c r="H237" s="28">
        <f>CI218</f>
        <v>0</v>
      </c>
      <c r="I237" s="28">
        <f>CJ218</f>
        <v>0</v>
      </c>
      <c r="J237" s="28">
        <f>CK218</f>
        <v>0</v>
      </c>
      <c r="K237" s="28">
        <f>CL218</f>
        <v>0</v>
      </c>
      <c r="L237" s="28">
        <f>CM218</f>
        <v>0</v>
      </c>
      <c r="T237" s="20" t="s">
        <v>7</v>
      </c>
      <c r="Y237" s="35">
        <f>COUNTIF(CU237:FV237,AA237)</f>
        <v>0</v>
      </c>
      <c r="Z237" s="36" t="s">
        <v>79</v>
      </c>
      <c r="AA237" s="37">
        <f>$BO$12</f>
        <v>10</v>
      </c>
      <c r="AB237" s="35">
        <f>IF(AD237&gt;0,COUNTIF(CU237:FV237,AD237),0)</f>
        <v>0</v>
      </c>
      <c r="AC237" s="36" t="s">
        <v>79</v>
      </c>
      <c r="AD237" s="37">
        <f>AA237-1</f>
        <v>9</v>
      </c>
      <c r="AE237" s="35">
        <f>IF(AG237&gt;0,COUNTIF(CU237:FV237,AG237),0)</f>
        <v>0</v>
      </c>
      <c r="AF237" s="36" t="s">
        <v>79</v>
      </c>
      <c r="AG237" s="37">
        <f>AD237-1</f>
        <v>8</v>
      </c>
      <c r="AH237" s="35">
        <f>IF(AJ237&gt;0,COUNTIF(CU237:FV237,AJ237),0)</f>
        <v>0</v>
      </c>
      <c r="AI237" s="36" t="s">
        <v>79</v>
      </c>
      <c r="AJ237" s="37">
        <f>AG237-1</f>
        <v>7</v>
      </c>
      <c r="AK237" s="35">
        <f>IF(AM237&gt;0,COUNTIF(CU237:FV237,AM237),0)</f>
        <v>0</v>
      </c>
      <c r="AL237" s="36" t="s">
        <v>79</v>
      </c>
      <c r="AM237" s="37">
        <f>AJ237-1</f>
        <v>6</v>
      </c>
      <c r="AN237" s="35">
        <f>IF(AP237&gt;0,COUNTIF(CU237:FV237,AP237),0)</f>
        <v>0</v>
      </c>
      <c r="AO237" s="36" t="s">
        <v>79</v>
      </c>
      <c r="AP237" s="37">
        <f>AM237-1</f>
        <v>5</v>
      </c>
      <c r="AQ237" s="35">
        <f>IF(AS237&gt;0,COUNTIF(CU237:FV237,AS237),0)</f>
        <v>0</v>
      </c>
      <c r="AR237" s="36" t="s">
        <v>79</v>
      </c>
      <c r="AS237" s="37">
        <f>AP237-1</f>
        <v>4</v>
      </c>
      <c r="AW237" s="46">
        <f>AW225*BK225+AW228*BK228+AW231*BK231+AW234*BK234</f>
        <v>0</v>
      </c>
      <c r="AX237" s="47"/>
      <c r="AY237" s="48"/>
      <c r="BK237" s="29">
        <f>IF(AW237&gt;0,1,0)</f>
        <v>0</v>
      </c>
      <c r="CI237" s="16"/>
      <c r="CJ237" s="16"/>
      <c r="CK237" s="16"/>
      <c r="CL237" s="16"/>
      <c r="CM237" s="16"/>
      <c r="CO237" s="3">
        <v>1</v>
      </c>
      <c r="CP237" s="3">
        <v>1</v>
      </c>
      <c r="CU237" s="44">
        <f>Y225</f>
        <v>0</v>
      </c>
      <c r="CV237" s="45"/>
      <c r="CW237" s="44">
        <f>AA225</f>
        <v>0</v>
      </c>
      <c r="CX237" s="45"/>
      <c r="CY237" s="44">
        <f>AC225</f>
        <v>0</v>
      </c>
      <c r="CZ237" s="45"/>
      <c r="DA237" s="44">
        <f>AE225</f>
        <v>0</v>
      </c>
      <c r="DB237" s="45"/>
      <c r="DC237" s="44">
        <f>AG225</f>
        <v>0</v>
      </c>
      <c r="DD237" s="45"/>
      <c r="DE237" s="44">
        <f>AI225</f>
        <v>0</v>
      </c>
      <c r="DF237" s="45"/>
      <c r="DG237" s="44">
        <f>AK225</f>
        <v>0</v>
      </c>
      <c r="DH237" s="45"/>
      <c r="DI237" s="44">
        <f>AM225</f>
        <v>0</v>
      </c>
      <c r="DJ237" s="45"/>
      <c r="DK237" s="44">
        <f>AO225</f>
        <v>0</v>
      </c>
      <c r="DL237" s="45"/>
      <c r="DM237" s="44">
        <f>AQ225</f>
        <v>0</v>
      </c>
      <c r="DN237" s="45"/>
      <c r="DO237" s="44">
        <f>Y228</f>
        <v>0</v>
      </c>
      <c r="DP237" s="45"/>
      <c r="DQ237" s="44">
        <f>AA228</f>
        <v>0</v>
      </c>
      <c r="DR237" s="45"/>
      <c r="DS237" s="44">
        <f>AC228</f>
        <v>0</v>
      </c>
      <c r="DT237" s="45"/>
      <c r="DU237" s="44">
        <f>AE228</f>
        <v>0</v>
      </c>
      <c r="DV237" s="45"/>
      <c r="DW237" s="44">
        <f>AG228</f>
        <v>0</v>
      </c>
      <c r="DX237" s="45"/>
      <c r="DY237" s="44">
        <f>AI228</f>
        <v>0</v>
      </c>
      <c r="DZ237" s="45"/>
      <c r="EA237" s="44">
        <f>AK228</f>
        <v>0</v>
      </c>
      <c r="EB237" s="45"/>
      <c r="EC237" s="44">
        <f>AM228</f>
        <v>0</v>
      </c>
      <c r="ED237" s="45"/>
      <c r="EE237" s="44">
        <f>AO228</f>
        <v>0</v>
      </c>
      <c r="EF237" s="45"/>
      <c r="EG237" s="44">
        <f>AQ228</f>
        <v>0</v>
      </c>
      <c r="EH237" s="45"/>
      <c r="EI237" s="44">
        <f>Y231</f>
        <v>0</v>
      </c>
      <c r="EJ237" s="45"/>
      <c r="EK237" s="44">
        <f>AA231</f>
        <v>0</v>
      </c>
      <c r="EL237" s="45"/>
      <c r="EM237" s="44">
        <f>AC231</f>
        <v>0</v>
      </c>
      <c r="EN237" s="45"/>
      <c r="EO237" s="44">
        <f>AE231</f>
        <v>0</v>
      </c>
      <c r="EP237" s="45"/>
      <c r="EQ237" s="44">
        <f>AG231</f>
        <v>0</v>
      </c>
      <c r="ER237" s="45"/>
      <c r="ES237" s="44">
        <f>AI231</f>
        <v>0</v>
      </c>
      <c r="ET237" s="45"/>
      <c r="EU237" s="44">
        <f>AK231</f>
        <v>0</v>
      </c>
      <c r="EV237" s="45"/>
      <c r="EW237" s="44">
        <f>AM231</f>
        <v>0</v>
      </c>
      <c r="EX237" s="45"/>
      <c r="EY237" s="44">
        <f>AO231</f>
        <v>0</v>
      </c>
      <c r="EZ237" s="45"/>
      <c r="FA237" s="44">
        <f>AQ231</f>
        <v>0</v>
      </c>
      <c r="FB237" s="45"/>
      <c r="FC237" s="44">
        <f>Y234</f>
        <v>0</v>
      </c>
      <c r="FD237" s="45"/>
      <c r="FE237" s="44">
        <f>AA234</f>
        <v>0</v>
      </c>
      <c r="FF237" s="45"/>
      <c r="FG237" s="44">
        <f>AC234</f>
        <v>0</v>
      </c>
      <c r="FH237" s="45"/>
      <c r="FI237" s="44">
        <f>AE234</f>
        <v>0</v>
      </c>
      <c r="FJ237" s="45"/>
      <c r="FK237" s="44">
        <f>AG234</f>
        <v>0</v>
      </c>
      <c r="FL237" s="45"/>
      <c r="FM237" s="44">
        <f>AI234</f>
        <v>0</v>
      </c>
      <c r="FN237" s="45"/>
      <c r="FO237" s="44">
        <f>AK234</f>
        <v>0</v>
      </c>
      <c r="FP237" s="45"/>
      <c r="FQ237" s="44">
        <f>AM234</f>
        <v>0</v>
      </c>
      <c r="FR237" s="45"/>
      <c r="FS237" s="44">
        <f>AO234</f>
        <v>0</v>
      </c>
      <c r="FT237" s="45"/>
      <c r="FU237" s="44">
        <f>AQ234</f>
        <v>0</v>
      </c>
      <c r="FV237" s="45"/>
    </row>
    <row r="238" spans="1:178" ht="3" customHeight="1" x14ac:dyDescent="0.25">
      <c r="A238" s="24">
        <v>1</v>
      </c>
      <c r="B238" s="28">
        <f>CI218</f>
        <v>0</v>
      </c>
      <c r="C238" s="28">
        <f>CJ218</f>
        <v>0</v>
      </c>
      <c r="D238" s="28">
        <f>CK218</f>
        <v>0</v>
      </c>
      <c r="E238" s="28">
        <f>CL218</f>
        <v>0</v>
      </c>
      <c r="F238" s="28">
        <f>CM218</f>
        <v>0</v>
      </c>
      <c r="H238" s="28">
        <f>CI218</f>
        <v>0</v>
      </c>
      <c r="I238" s="28">
        <f>CJ218</f>
        <v>0</v>
      </c>
      <c r="J238" s="28">
        <f>CK218</f>
        <v>0</v>
      </c>
      <c r="K238" s="28">
        <f>CL218</f>
        <v>0</v>
      </c>
      <c r="L238" s="28">
        <f>CM218</f>
        <v>0</v>
      </c>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CO238" s="3">
        <v>1</v>
      </c>
      <c r="CP238" s="3">
        <v>1</v>
      </c>
    </row>
    <row r="239" spans="1:178" ht="3" customHeight="1" x14ac:dyDescent="0.25">
      <c r="A239" s="24">
        <v>1</v>
      </c>
      <c r="B239" s="28">
        <f>CI240</f>
        <v>0</v>
      </c>
      <c r="C239" s="28">
        <f>CJ240</f>
        <v>0</v>
      </c>
      <c r="D239" s="28">
        <f>CK240</f>
        <v>0</v>
      </c>
      <c r="E239" s="28">
        <f>CL240</f>
        <v>0</v>
      </c>
      <c r="F239" s="28">
        <f>CM240</f>
        <v>0</v>
      </c>
      <c r="H239" s="28">
        <f>CI240</f>
        <v>0</v>
      </c>
      <c r="I239" s="28">
        <f>CJ240</f>
        <v>0</v>
      </c>
      <c r="J239" s="28">
        <f>CK240</f>
        <v>0</v>
      </c>
      <c r="K239" s="28">
        <f>CL240</f>
        <v>0</v>
      </c>
      <c r="L239" s="28">
        <f>CM240</f>
        <v>0</v>
      </c>
      <c r="CO239" s="3">
        <v>1</v>
      </c>
      <c r="CP239" s="3">
        <v>1</v>
      </c>
    </row>
    <row r="240" spans="1:178" ht="16.5" customHeight="1" x14ac:dyDescent="0.25">
      <c r="A240" s="24">
        <v>1</v>
      </c>
      <c r="B240" s="28">
        <f>CI240</f>
        <v>0</v>
      </c>
      <c r="C240" s="28">
        <f>CJ240</f>
        <v>0</v>
      </c>
      <c r="D240" s="28">
        <f>CK240</f>
        <v>0</v>
      </c>
      <c r="E240" s="28">
        <f>CL240</f>
        <v>0</v>
      </c>
      <c r="F240" s="28">
        <f>CM240</f>
        <v>0</v>
      </c>
      <c r="H240" s="28">
        <f>CI240</f>
        <v>0</v>
      </c>
      <c r="I240" s="28">
        <f>CJ240</f>
        <v>0</v>
      </c>
      <c r="J240" s="28">
        <f>CK240</f>
        <v>0</v>
      </c>
      <c r="K240" s="28">
        <f>CL240</f>
        <v>0</v>
      </c>
      <c r="L240" s="28">
        <f>CM240</f>
        <v>0</v>
      </c>
      <c r="N240" s="20" t="s">
        <v>30</v>
      </c>
      <c r="Q240" s="16">
        <f>Q218+1</f>
        <v>11</v>
      </c>
      <c r="R240" s="16"/>
      <c r="S240" s="5" t="s">
        <v>2</v>
      </c>
      <c r="Y240" s="49"/>
      <c r="Z240" s="50"/>
      <c r="AA240" s="50"/>
      <c r="AB240" s="50"/>
      <c r="AC240" s="50"/>
      <c r="AD240" s="50"/>
      <c r="AE240" s="50"/>
      <c r="AF240" s="50"/>
      <c r="AG240" s="50"/>
      <c r="AH240" s="50"/>
      <c r="AI240" s="50"/>
      <c r="AJ240" s="50"/>
      <c r="AK240" s="50"/>
      <c r="AL240" s="50"/>
      <c r="AM240" s="50"/>
      <c r="AN240" s="50"/>
      <c r="AO240" s="50"/>
      <c r="AP240" s="51"/>
      <c r="AS240" s="5" t="s">
        <v>23</v>
      </c>
      <c r="AV240" s="52"/>
      <c r="AW240" s="52"/>
      <c r="AX240" s="52"/>
      <c r="AY240" s="52"/>
      <c r="BA240" s="73">
        <f>IF(AW259&gt;0, IF(LEN(Y240)&gt;3,Y240,"Name fehlt"),Y240)</f>
        <v>0</v>
      </c>
      <c r="BB240" s="73"/>
      <c r="BC240" s="73"/>
      <c r="BD240" s="73"/>
      <c r="BE240" s="73"/>
      <c r="BI240" s="64">
        <f>IF(LEN(Y240)&gt;3, DATE((AW$1-BN241),12,31),0)</f>
        <v>0</v>
      </c>
      <c r="BJ240" s="64"/>
      <c r="BK240" s="64"/>
      <c r="BL240" s="64"/>
      <c r="BN240" s="25"/>
      <c r="BO240" s="25"/>
      <c r="BP240" s="25"/>
      <c r="BQ240" s="64">
        <f>IF(LEN(Y240)&gt;3, DATE((AW$1-BV241),1,1),0)</f>
        <v>0</v>
      </c>
      <c r="BR240" s="64"/>
      <c r="BS240" s="64"/>
      <c r="BT240" s="64"/>
      <c r="CI240" s="3">
        <f>IF(LEN(Y240)&gt;3,1,0)</f>
        <v>0</v>
      </c>
      <c r="CJ240" s="3">
        <f>IF(Y243="X",CI240,0)</f>
        <v>0</v>
      </c>
      <c r="CK240" s="3">
        <f>IF(AF243="X",CI240,0)</f>
        <v>0</v>
      </c>
      <c r="CL240" s="3">
        <f>IF(AM243="X",CI240,0)</f>
        <v>0</v>
      </c>
      <c r="CM240" s="3">
        <f>IF(AT243="X",CI240,0)</f>
        <v>0</v>
      </c>
      <c r="CO240" s="3">
        <v>1</v>
      </c>
      <c r="CP240" s="3">
        <v>1</v>
      </c>
    </row>
    <row r="241" spans="1:94" ht="16.5" customHeight="1" x14ac:dyDescent="0.25">
      <c r="A241" s="24">
        <v>1</v>
      </c>
      <c r="B241" s="28">
        <f>CI240</f>
        <v>0</v>
      </c>
      <c r="C241" s="28">
        <f>CJ240</f>
        <v>0</v>
      </c>
      <c r="D241" s="28">
        <f>CK240</f>
        <v>0</v>
      </c>
      <c r="E241" s="28">
        <f>CL240</f>
        <v>0</v>
      </c>
      <c r="F241" s="28">
        <f>CM240</f>
        <v>0</v>
      </c>
      <c r="H241" s="28">
        <f>CI240</f>
        <v>0</v>
      </c>
      <c r="I241" s="28">
        <f>CJ240</f>
        <v>0</v>
      </c>
      <c r="J241" s="28">
        <f>CK240</f>
        <v>0</v>
      </c>
      <c r="K241" s="28">
        <f>CL240</f>
        <v>0</v>
      </c>
      <c r="L241" s="28">
        <f>CM240</f>
        <v>0</v>
      </c>
      <c r="S241" s="5" t="s">
        <v>3</v>
      </c>
      <c r="Y241" s="49"/>
      <c r="Z241" s="50"/>
      <c r="AA241" s="50"/>
      <c r="AB241" s="50"/>
      <c r="AC241" s="50"/>
      <c r="AD241" s="50"/>
      <c r="AE241" s="50"/>
      <c r="AF241" s="50"/>
      <c r="AG241" s="50"/>
      <c r="AH241" s="50"/>
      <c r="AI241" s="50"/>
      <c r="AJ241" s="50"/>
      <c r="AK241" s="50"/>
      <c r="AL241" s="50"/>
      <c r="AM241" s="50"/>
      <c r="AN241" s="50"/>
      <c r="AO241" s="50"/>
      <c r="AP241" s="51"/>
      <c r="AS241" s="5" t="s">
        <v>11</v>
      </c>
      <c r="AW241" s="44" t="str">
        <f>IF(YEAR(AV240)&gt;1900,$AW$1-YEAR(AV240),"")</f>
        <v/>
      </c>
      <c r="AX241" s="68"/>
      <c r="AY241" s="45"/>
      <c r="BA241" s="73">
        <f>IF(LEN(Y240)&gt;3, IF(LEN(Y241)&gt;3, Y241, "Ort fehlt"),Y241)</f>
        <v>0</v>
      </c>
      <c r="BB241" s="73"/>
      <c r="BC241" s="73"/>
      <c r="BD241" s="73"/>
      <c r="BE241" s="73"/>
      <c r="BI241" s="15">
        <f>IF(Y243="X", $BG$4,0)</f>
        <v>0</v>
      </c>
      <c r="BJ241" s="15">
        <f>IF(AF243="X", $BG$5,0)</f>
        <v>0</v>
      </c>
      <c r="BK241" s="15">
        <f>IF(AM243="X", $BG$6,0)</f>
        <v>0</v>
      </c>
      <c r="BL241" s="15">
        <f>IF(AT243="X", $BG$7,0)</f>
        <v>0</v>
      </c>
      <c r="BN241" s="15" t="str">
        <f>IF(LEN(Y240)&gt;3, SUM(BI241:BL241),"")</f>
        <v/>
      </c>
      <c r="BQ241" s="15">
        <f>IF(Y243="X", $BI$4,0)</f>
        <v>0</v>
      </c>
      <c r="BR241" s="15">
        <f>IF(AF243="X", $BI$5,0)</f>
        <v>0</v>
      </c>
      <c r="BS241" s="15">
        <f>IF(AM243="X", $BI$6,0)</f>
        <v>0</v>
      </c>
      <c r="BT241" s="15">
        <f>IF(AT243="X", $BI$7,0)</f>
        <v>0</v>
      </c>
      <c r="BV241" s="15" t="str">
        <f>IF(LEN(Y240)&gt;3, SUM(BQ241:BT241),"")</f>
        <v/>
      </c>
      <c r="CO241" s="3">
        <v>1</v>
      </c>
      <c r="CP241" s="3">
        <v>1</v>
      </c>
    </row>
    <row r="242" spans="1:94" ht="3" customHeight="1" x14ac:dyDescent="0.25">
      <c r="A242" s="24">
        <v>1</v>
      </c>
      <c r="B242" s="28">
        <f>CI240</f>
        <v>0</v>
      </c>
      <c r="C242" s="28">
        <f>CJ240</f>
        <v>0</v>
      </c>
      <c r="D242" s="28">
        <f>CK240</f>
        <v>0</v>
      </c>
      <c r="E242" s="28">
        <f>CL240</f>
        <v>0</v>
      </c>
      <c r="F242" s="28">
        <f>CM240</f>
        <v>0</v>
      </c>
      <c r="H242" s="28">
        <f>CI240</f>
        <v>0</v>
      </c>
      <c r="I242" s="28">
        <f>CJ240</f>
        <v>0</v>
      </c>
      <c r="J242" s="28">
        <f>CK240</f>
        <v>0</v>
      </c>
      <c r="K242" s="28">
        <f>CL240</f>
        <v>0</v>
      </c>
      <c r="L242" s="28">
        <f>CM240</f>
        <v>0</v>
      </c>
      <c r="CO242" s="3">
        <v>1</v>
      </c>
      <c r="CP242" s="3">
        <v>1</v>
      </c>
    </row>
    <row r="243" spans="1:94" ht="16.5" customHeight="1" x14ac:dyDescent="0.25">
      <c r="A243" s="24">
        <v>1</v>
      </c>
      <c r="B243" s="28">
        <f>CI240</f>
        <v>0</v>
      </c>
      <c r="C243" s="28">
        <f>CJ240</f>
        <v>0</v>
      </c>
      <c r="D243" s="28">
        <f>CK240</f>
        <v>0</v>
      </c>
      <c r="E243" s="28">
        <f>CL240</f>
        <v>0</v>
      </c>
      <c r="F243" s="28">
        <f>CM240</f>
        <v>0</v>
      </c>
      <c r="H243" s="28">
        <f>CI240</f>
        <v>0</v>
      </c>
      <c r="I243" s="28">
        <f>CJ240</f>
        <v>0</v>
      </c>
      <c r="J243" s="28">
        <f>CK240</f>
        <v>0</v>
      </c>
      <c r="K243" s="28">
        <f>CL240</f>
        <v>0</v>
      </c>
      <c r="L243" s="28">
        <f>CM240</f>
        <v>0</v>
      </c>
      <c r="S243" s="72" t="s">
        <v>8</v>
      </c>
      <c r="T243" s="72"/>
      <c r="U243" s="72"/>
      <c r="V243" s="72"/>
      <c r="W243" s="72"/>
      <c r="Y243" s="1"/>
      <c r="Z243" s="5" t="str">
        <f>$BA$4</f>
        <v>U17-kniend</v>
      </c>
      <c r="AF243" s="1"/>
      <c r="AG243" s="5" t="str">
        <f>$BA$5</f>
        <v>U23-kniend</v>
      </c>
      <c r="AM243" s="1"/>
      <c r="AN243" s="5" t="str">
        <f>$BA$6</f>
        <v>---</v>
      </c>
      <c r="AT243" s="1"/>
      <c r="AU243" s="5" t="str">
        <f>$BA$7</f>
        <v>---</v>
      </c>
      <c r="BA243" s="15" t="str">
        <f>IF(LEN(Y240)&gt;3, IF(AF243="X", "", IF(AM243="X", "", IF(AT243="X","", IF(Y243="X", Y243,9999)))),"")</f>
        <v/>
      </c>
      <c r="BB243" s="3"/>
      <c r="BC243" s="15" t="str">
        <f>IF(LEN(Y240)&gt;3, IF(Y243="X", "", IF(AM243="X", "", IF(AT243="X","", IF(AF243="X", AF243,9999)))),"")</f>
        <v/>
      </c>
      <c r="BD243" s="3"/>
      <c r="BE243" s="15" t="str">
        <f>IF(LEN(Y240)&gt;3, IF(Y243="X", "", IF(AF243="X", "", IF(AT243="X","", IF(AM243="X", AM243,9999)))),"")</f>
        <v/>
      </c>
      <c r="BF243" s="3"/>
      <c r="BG243" s="15" t="str">
        <f>IF(LEN(Y240)&gt;3, IF(Y243="X", "", IF(AF243="X", "", IF(AM243="X", "",IF(AT243="X", AT243,9999)))),"")</f>
        <v/>
      </c>
      <c r="CO243" s="3">
        <v>1</v>
      </c>
      <c r="CP243" s="3">
        <v>1</v>
      </c>
    </row>
    <row r="244" spans="1:94" ht="3" customHeight="1" x14ac:dyDescent="0.25">
      <c r="A244" s="24">
        <v>1</v>
      </c>
      <c r="B244" s="28">
        <f>CI240</f>
        <v>0</v>
      </c>
      <c r="C244" s="28">
        <f>CJ240</f>
        <v>0</v>
      </c>
      <c r="D244" s="28">
        <f>CK240</f>
        <v>0</v>
      </c>
      <c r="E244" s="28">
        <f>CL240</f>
        <v>0</v>
      </c>
      <c r="F244" s="28">
        <f>CM240</f>
        <v>0</v>
      </c>
      <c r="H244" s="28">
        <f>CI240</f>
        <v>0</v>
      </c>
      <c r="I244" s="28">
        <f>CJ240</f>
        <v>0</v>
      </c>
      <c r="J244" s="28">
        <f>CK240</f>
        <v>0</v>
      </c>
      <c r="K244" s="28">
        <f>CL240</f>
        <v>0</v>
      </c>
      <c r="L244" s="28">
        <f>CM240</f>
        <v>0</v>
      </c>
      <c r="CO244" s="3">
        <v>1</v>
      </c>
      <c r="CP244" s="3">
        <v>1</v>
      </c>
    </row>
    <row r="245" spans="1:94" ht="16.5" customHeight="1" x14ac:dyDescent="0.25">
      <c r="A245" s="24">
        <v>1</v>
      </c>
      <c r="B245" s="28">
        <f>CI240</f>
        <v>0</v>
      </c>
      <c r="C245" s="28">
        <f>CJ240</f>
        <v>0</v>
      </c>
      <c r="D245" s="28">
        <f>CK240</f>
        <v>0</v>
      </c>
      <c r="E245" s="28">
        <f>CL240</f>
        <v>0</v>
      </c>
      <c r="F245" s="28">
        <f>CM240</f>
        <v>0</v>
      </c>
      <c r="H245" s="28">
        <f>CI240</f>
        <v>0</v>
      </c>
      <c r="I245" s="28">
        <f>CJ240</f>
        <v>0</v>
      </c>
      <c r="J245" s="28">
        <f>CK240</f>
        <v>0</v>
      </c>
      <c r="K245" s="28">
        <f>CL240</f>
        <v>0</v>
      </c>
      <c r="L245" s="28">
        <f>CM240</f>
        <v>0</v>
      </c>
      <c r="S245" s="5" t="s">
        <v>4</v>
      </c>
      <c r="Y245" s="1"/>
      <c r="Z245" s="5" t="s">
        <v>27</v>
      </c>
      <c r="AZ245" s="26" t="s">
        <v>26</v>
      </c>
      <c r="BA245" s="15" t="str">
        <f>IF(Y243="X", IF(Y245=$BS$4,Y245,IF(Y245=$BT$4,Y245,"XXX")),"")</f>
        <v/>
      </c>
      <c r="BB245" s="15" t="str">
        <f>IF(AF243="X", IF(Y245=$BS$5,Y245,IF(Y245=$BT$5,Y245,"XXX")),"")</f>
        <v/>
      </c>
      <c r="BC245" s="15" t="str">
        <f>IF(AM243="X", IF(Y245=$BS$6,Y245,IF(Y245=$BT$6,Y245,"XXX")),"")</f>
        <v/>
      </c>
      <c r="BD245" s="15" t="str">
        <f>IF(AT243="X", IF(Y245=$BS$7,Y245,IF(Y245=$BT$7,Y245,"XXX")),"")</f>
        <v/>
      </c>
      <c r="BE245" s="18" t="s">
        <v>26</v>
      </c>
      <c r="BF245" s="15" t="str">
        <f>BA245&amp;BB245&amp;BC245&amp;BD245</f>
        <v/>
      </c>
      <c r="BG245" s="26" t="s">
        <v>26</v>
      </c>
      <c r="BK245" s="26" t="s">
        <v>26</v>
      </c>
      <c r="CO245" s="3">
        <v>1</v>
      </c>
      <c r="CP245" s="3">
        <v>1</v>
      </c>
    </row>
    <row r="246" spans="1:94" ht="3" customHeight="1" x14ac:dyDescent="0.25">
      <c r="A246" s="24">
        <v>0</v>
      </c>
      <c r="B246" s="24">
        <v>0</v>
      </c>
      <c r="C246" s="24">
        <v>0</v>
      </c>
      <c r="D246" s="24">
        <v>0</v>
      </c>
      <c r="E246" s="24">
        <v>0</v>
      </c>
      <c r="F246" s="24">
        <v>0</v>
      </c>
      <c r="H246" s="28">
        <f>CI240*BK247</f>
        <v>0</v>
      </c>
      <c r="I246" s="28">
        <f>CJ240*BF247</f>
        <v>0</v>
      </c>
      <c r="J246" s="28">
        <f>CK240*BG247</f>
        <v>0</v>
      </c>
      <c r="K246" s="28">
        <f>CL240*BH247</f>
        <v>0</v>
      </c>
      <c r="L246" s="28">
        <f>CM240*BI247</f>
        <v>0</v>
      </c>
      <c r="CO246" s="3">
        <v>1</v>
      </c>
      <c r="CP246" s="3">
        <v>1</v>
      </c>
    </row>
    <row r="247" spans="1:94" ht="16.5" customHeight="1" x14ac:dyDescent="0.25">
      <c r="A247" s="24">
        <v>0</v>
      </c>
      <c r="B247" s="24">
        <v>0</v>
      </c>
      <c r="C247" s="24">
        <v>0</v>
      </c>
      <c r="D247" s="24">
        <v>0</v>
      </c>
      <c r="E247" s="24">
        <v>0</v>
      </c>
      <c r="F247" s="24">
        <v>0</v>
      </c>
      <c r="H247" s="28">
        <f>CI240*BK247</f>
        <v>0</v>
      </c>
      <c r="I247" s="28">
        <f>CJ240*BF247</f>
        <v>0</v>
      </c>
      <c r="J247" s="28">
        <f>CK240*BG247</f>
        <v>0</v>
      </c>
      <c r="K247" s="28">
        <f>CL240*BH247</f>
        <v>0</v>
      </c>
      <c r="L247" s="28">
        <f>CM240*BI247</f>
        <v>0</v>
      </c>
      <c r="S247" s="60" t="str">
        <f>IF(BK247=1,"P 1","")</f>
        <v/>
      </c>
      <c r="T247" s="5" t="s">
        <v>5</v>
      </c>
      <c r="Y247" s="53"/>
      <c r="Z247" s="54"/>
      <c r="AA247" s="53"/>
      <c r="AB247" s="54"/>
      <c r="AC247" s="53"/>
      <c r="AD247" s="54"/>
      <c r="AE247" s="53"/>
      <c r="AF247" s="54"/>
      <c r="AG247" s="53"/>
      <c r="AH247" s="54"/>
      <c r="AI247" s="53"/>
      <c r="AJ247" s="54"/>
      <c r="AK247" s="53"/>
      <c r="AL247" s="54"/>
      <c r="AM247" s="53"/>
      <c r="AN247" s="54"/>
      <c r="AO247" s="53"/>
      <c r="AP247" s="54"/>
      <c r="AQ247" s="53"/>
      <c r="AR247" s="54"/>
      <c r="AS247" s="3"/>
      <c r="AW247" s="61"/>
      <c r="AX247" s="62"/>
      <c r="AY247" s="63"/>
      <c r="BA247" s="44">
        <f>SUM(Y247:AR247)*BK247</f>
        <v>0</v>
      </c>
      <c r="BB247" s="68"/>
      <c r="BC247" s="45"/>
      <c r="BF247" s="15">
        <f>IF(Y243="X", IF($BK$4&gt;=10,1,0),0)</f>
        <v>0</v>
      </c>
      <c r="BG247" s="15">
        <f>IF(AF243="X", IF($BK$5&gt;=10,1,0),0)</f>
        <v>0</v>
      </c>
      <c r="BH247" s="15">
        <f>IF(AM243="X", IF($BK$6&gt;=10,1,0),0)</f>
        <v>0</v>
      </c>
      <c r="BI247" s="15">
        <f>IF(AT243="X", IF($BK$7&gt;=10,1,0),0)</f>
        <v>0</v>
      </c>
      <c r="BK247" s="15">
        <f>SUM(BF247:BI247)</f>
        <v>0</v>
      </c>
      <c r="BN247" s="59" t="str">
        <f>IF($CI240=0, "", IF($BK247=0, IF(Y247&lt;&gt;0, 999,-1),Y247))</f>
        <v/>
      </c>
      <c r="BO247" s="59"/>
      <c r="BP247" s="59" t="str">
        <f>IF($CI240=0, "", IF($BK247=0, IF(AA247&lt;&gt;0, 999,-1),AA247))</f>
        <v/>
      </c>
      <c r="BQ247" s="59"/>
      <c r="BR247" s="59" t="str">
        <f>IF($CI240=0, "", IF($BK247=0, IF(AC247&lt;&gt;0, 999,-1),AC247))</f>
        <v/>
      </c>
      <c r="BS247" s="59"/>
      <c r="BT247" s="59" t="str">
        <f>IF($CI240=0, "", IF($BK247=0, IF(AE247&lt;&gt;0, 999,-1),AE247))</f>
        <v/>
      </c>
      <c r="BU247" s="59"/>
      <c r="BV247" s="59" t="str">
        <f>IF($CI240=0, "", IF($BK247=0, IF(AG247&lt;&gt;0, 999,-1),AG247))</f>
        <v/>
      </c>
      <c r="BW247" s="59"/>
      <c r="BX247" s="59" t="str">
        <f>IF($CI240=0, "", IF($BK247=0, IF(AI247&lt;&gt;0, 999,-1),AI247))</f>
        <v/>
      </c>
      <c r="BY247" s="59"/>
      <c r="BZ247" s="59" t="str">
        <f>IF($CI240=0, "", IF($BK247=0, IF(AK247&lt;&gt;0, 999,-1),AK247))</f>
        <v/>
      </c>
      <c r="CA247" s="59"/>
      <c r="CB247" s="59" t="str">
        <f>IF($CI240=0, "", IF($BK247=0, IF(AM247&lt;&gt;0, 999,-1),AM247))</f>
        <v/>
      </c>
      <c r="CC247" s="59"/>
      <c r="CD247" s="59" t="str">
        <f>IF($CI240=0, "", IF($BK247=0, IF(AO247&lt;&gt;0, 999,-1),AO247))</f>
        <v/>
      </c>
      <c r="CE247" s="59"/>
      <c r="CF247" s="59" t="str">
        <f>IF($CI240=0, "", IF($BK247=0, IF(AQ247&lt;&gt;0, 999,-1),AQ247))</f>
        <v/>
      </c>
      <c r="CG247" s="59"/>
      <c r="CO247" s="3">
        <v>1</v>
      </c>
      <c r="CP247" s="3">
        <v>1</v>
      </c>
    </row>
    <row r="248" spans="1:94" ht="16.5" customHeight="1" x14ac:dyDescent="0.25">
      <c r="A248" s="24">
        <v>0</v>
      </c>
      <c r="B248" s="24">
        <v>0</v>
      </c>
      <c r="C248" s="24">
        <v>0</v>
      </c>
      <c r="D248" s="24">
        <v>0</v>
      </c>
      <c r="E248" s="24">
        <v>0</v>
      </c>
      <c r="F248" s="24">
        <v>0</v>
      </c>
      <c r="H248" s="28">
        <f>CI240*BK247</f>
        <v>0</v>
      </c>
      <c r="I248" s="28">
        <f>CJ240*BF247</f>
        <v>0</v>
      </c>
      <c r="J248" s="28">
        <f>CK240*BG247</f>
        <v>0</v>
      </c>
      <c r="K248" s="28">
        <f>CL240*BH247</f>
        <v>0</v>
      </c>
      <c r="L248" s="28">
        <f>CM240*BI247</f>
        <v>0</v>
      </c>
      <c r="S248" s="60"/>
      <c r="T248" s="5" t="s">
        <v>6</v>
      </c>
      <c r="Z248" s="27" t="s">
        <v>32</v>
      </c>
      <c r="AA248" s="55">
        <f>IF($AV$4&lt;&gt;0, AO235+1*BK247,0)</f>
        <v>0</v>
      </c>
      <c r="AB248" s="56"/>
      <c r="AC248" s="56"/>
      <c r="AD248" s="57"/>
      <c r="AN248" s="27" t="s">
        <v>33</v>
      </c>
      <c r="AO248" s="55">
        <f>IF(AA248*BK247&lt;&gt;0, AA248+10/BK248-1,AA248)</f>
        <v>0</v>
      </c>
      <c r="AP248" s="56"/>
      <c r="AQ248" s="56"/>
      <c r="AR248" s="57"/>
      <c r="AW248" s="58" t="s">
        <v>12</v>
      </c>
      <c r="AX248" s="58"/>
      <c r="AY248" s="58"/>
      <c r="BA248" s="59">
        <f>IF(LEN(Y240)&gt;3, 1,0)</f>
        <v>0</v>
      </c>
      <c r="BB248" s="59"/>
      <c r="BC248" s="59"/>
      <c r="BF248" s="15">
        <f>BF247*$BY$4</f>
        <v>0</v>
      </c>
      <c r="BG248" s="15">
        <f>BG247*$BY$5</f>
        <v>0</v>
      </c>
      <c r="BH248" s="15">
        <f>BH247*$BY$6</f>
        <v>0</v>
      </c>
      <c r="BI248" s="15">
        <f>BI247*$BY$7</f>
        <v>0</v>
      </c>
      <c r="BK248" s="15">
        <f>SUM(BF248:BI248)</f>
        <v>0</v>
      </c>
      <c r="CO248" s="3">
        <v>1</v>
      </c>
      <c r="CP248" s="3">
        <v>1</v>
      </c>
    </row>
    <row r="249" spans="1:94" ht="3" customHeight="1" x14ac:dyDescent="0.25">
      <c r="A249" s="24">
        <v>0</v>
      </c>
      <c r="B249" s="24">
        <v>0</v>
      </c>
      <c r="C249" s="24">
        <v>0</v>
      </c>
      <c r="D249" s="24">
        <v>0</v>
      </c>
      <c r="E249" s="24">
        <v>0</v>
      </c>
      <c r="F249" s="24">
        <v>0</v>
      </c>
      <c r="H249" s="28">
        <f>CI240*BK250</f>
        <v>0</v>
      </c>
      <c r="I249" s="28">
        <f>CJ240*BF250</f>
        <v>0</v>
      </c>
      <c r="J249" s="28">
        <f>CK240*BG250</f>
        <v>0</v>
      </c>
      <c r="K249" s="28">
        <f>CL240*BH250</f>
        <v>0</v>
      </c>
      <c r="L249" s="28">
        <f>CM240*BI250</f>
        <v>0</v>
      </c>
      <c r="CO249" s="3">
        <v>1</v>
      </c>
      <c r="CP249" s="3">
        <v>1</v>
      </c>
    </row>
    <row r="250" spans="1:94" ht="16.5" customHeight="1" x14ac:dyDescent="0.25">
      <c r="A250" s="24">
        <v>0</v>
      </c>
      <c r="B250" s="24">
        <v>0</v>
      </c>
      <c r="C250" s="24">
        <v>0</v>
      </c>
      <c r="D250" s="24">
        <v>0</v>
      </c>
      <c r="E250" s="24">
        <v>0</v>
      </c>
      <c r="F250" s="24">
        <v>0</v>
      </c>
      <c r="H250" s="28">
        <f>CI240*BK250</f>
        <v>0</v>
      </c>
      <c r="I250" s="28">
        <f>CJ240*BF250</f>
        <v>0</v>
      </c>
      <c r="J250" s="28">
        <f>CK240*BG250</f>
        <v>0</v>
      </c>
      <c r="K250" s="28">
        <f>CL240*BH250</f>
        <v>0</v>
      </c>
      <c r="L250" s="28">
        <f>CM240*BI250</f>
        <v>0</v>
      </c>
      <c r="S250" s="60" t="str">
        <f>IF(BK250=1,"P 2","")</f>
        <v/>
      </c>
      <c r="T250" s="5" t="s">
        <v>5</v>
      </c>
      <c r="Y250" s="53"/>
      <c r="Z250" s="54"/>
      <c r="AA250" s="53"/>
      <c r="AB250" s="54"/>
      <c r="AC250" s="53"/>
      <c r="AD250" s="54"/>
      <c r="AE250" s="53"/>
      <c r="AF250" s="54"/>
      <c r="AG250" s="53"/>
      <c r="AH250" s="54"/>
      <c r="AI250" s="53"/>
      <c r="AJ250" s="54"/>
      <c r="AK250" s="53"/>
      <c r="AL250" s="54"/>
      <c r="AM250" s="53"/>
      <c r="AN250" s="54"/>
      <c r="AO250" s="53"/>
      <c r="AP250" s="54"/>
      <c r="AQ250" s="53"/>
      <c r="AR250" s="54"/>
      <c r="AS250" s="3"/>
      <c r="AW250" s="61"/>
      <c r="AX250" s="62"/>
      <c r="AY250" s="63"/>
      <c r="BA250" s="44">
        <f>SUM(Y250:AR250)*BK250</f>
        <v>0</v>
      </c>
      <c r="BB250" s="68"/>
      <c r="BC250" s="45"/>
      <c r="BF250" s="15">
        <f>IF(Y243="X", IF($BK$4&gt;=20,1,0),0)</f>
        <v>0</v>
      </c>
      <c r="BG250" s="15">
        <f>IF(AF243="X", IF($BK$5&gt;=20,1,0),0)</f>
        <v>0</v>
      </c>
      <c r="BH250" s="15">
        <f>IF(AM243="X", IF($BK$6&gt;=20,1,0),0)</f>
        <v>0</v>
      </c>
      <c r="BI250" s="15">
        <f>IF(AT243="X", IF($BK$7&gt;=20,1,0),0)</f>
        <v>0</v>
      </c>
      <c r="BK250" s="15">
        <f>SUM(BF250:BI250)</f>
        <v>0</v>
      </c>
      <c r="BN250" s="59" t="str">
        <f>IF($CI240=0, "", IF($BK250=0, IF(Y250&lt;&gt;0, 999,-1),Y250))</f>
        <v/>
      </c>
      <c r="BO250" s="59"/>
      <c r="BP250" s="59" t="str">
        <f>IF($CI240=0, "", IF($BK250=0, IF(AA250&lt;&gt;0, 999,-1),AA250))</f>
        <v/>
      </c>
      <c r="BQ250" s="59"/>
      <c r="BR250" s="59" t="str">
        <f>IF($CI240=0, "", IF($BK250=0, IF(AC250&lt;&gt;0, 999,-1),AC250))</f>
        <v/>
      </c>
      <c r="BS250" s="59"/>
      <c r="BT250" s="59" t="str">
        <f>IF($CI240=0, "", IF($BK250=0, IF(AE250&lt;&gt;0, 999,-1),AE250))</f>
        <v/>
      </c>
      <c r="BU250" s="59"/>
      <c r="BV250" s="59" t="str">
        <f>IF($CI240=0, "", IF($BK250=0, IF(AG250&lt;&gt;0, 999,-1),AG250))</f>
        <v/>
      </c>
      <c r="BW250" s="59"/>
      <c r="BX250" s="59" t="str">
        <f>IF($CI240=0, "", IF($BK250=0, IF(AI250&lt;&gt;0, 999,-1),AI250))</f>
        <v/>
      </c>
      <c r="BY250" s="59"/>
      <c r="BZ250" s="59" t="str">
        <f>IF($CI240=0, "", IF($BK250=0, IF(AK250&lt;&gt;0, 999,-1),AK250))</f>
        <v/>
      </c>
      <c r="CA250" s="59"/>
      <c r="CB250" s="59" t="str">
        <f>IF($CI240=0, "", IF($BK250=0, IF(AM250&lt;&gt;0, 999,-1),AM250))</f>
        <v/>
      </c>
      <c r="CC250" s="59"/>
      <c r="CD250" s="59" t="str">
        <f>IF($CI240=0, "", IF($BK250=0, IF(AO250&lt;&gt;0, 999,-1),AO250))</f>
        <v/>
      </c>
      <c r="CE250" s="59"/>
      <c r="CF250" s="59" t="str">
        <f>IF($CI240=0, "", IF($BK250=0, IF(AQ250&lt;&gt;0, 999,-1),AQ250))</f>
        <v/>
      </c>
      <c r="CG250" s="59"/>
      <c r="CO250" s="3">
        <v>1</v>
      </c>
      <c r="CP250" s="3">
        <v>1</v>
      </c>
    </row>
    <row r="251" spans="1:94" ht="16.5" customHeight="1" x14ac:dyDescent="0.25">
      <c r="A251" s="24">
        <v>0</v>
      </c>
      <c r="B251" s="24">
        <v>0</v>
      </c>
      <c r="C251" s="24">
        <v>0</v>
      </c>
      <c r="D251" s="24">
        <v>0</v>
      </c>
      <c r="E251" s="24">
        <v>0</v>
      </c>
      <c r="F251" s="24">
        <v>0</v>
      </c>
      <c r="H251" s="28">
        <f>CI240*BK250</f>
        <v>0</v>
      </c>
      <c r="I251" s="28">
        <f>CJ240*BF250</f>
        <v>0</v>
      </c>
      <c r="J251" s="28">
        <f>CK240*BG250</f>
        <v>0</v>
      </c>
      <c r="K251" s="28">
        <f>CL240*BH250</f>
        <v>0</v>
      </c>
      <c r="L251" s="28">
        <f>CM240*BI250</f>
        <v>0</v>
      </c>
      <c r="S251" s="60"/>
      <c r="T251" s="5" t="s">
        <v>6</v>
      </c>
      <c r="Z251" s="27" t="s">
        <v>32</v>
      </c>
      <c r="AA251" s="55">
        <f>IF(AO248&lt;&gt;0, AO248+1*BK250,0)</f>
        <v>0</v>
      </c>
      <c r="AB251" s="56"/>
      <c r="AC251" s="56"/>
      <c r="AD251" s="57"/>
      <c r="AN251" s="27" t="s">
        <v>33</v>
      </c>
      <c r="AO251" s="55">
        <f>IF(AA251*BK250&lt;&gt;0, AA251+10/BK251-1,AA251)</f>
        <v>0</v>
      </c>
      <c r="AP251" s="56"/>
      <c r="AQ251" s="56"/>
      <c r="AR251" s="57"/>
      <c r="AW251" s="58" t="s">
        <v>12</v>
      </c>
      <c r="AX251" s="58"/>
      <c r="AY251" s="58"/>
      <c r="BF251" s="15">
        <f>BF250*$BY$4</f>
        <v>0</v>
      </c>
      <c r="BG251" s="15">
        <f>BG250*$BY$5</f>
        <v>0</v>
      </c>
      <c r="BH251" s="15">
        <f>BH250*$BY$6</f>
        <v>0</v>
      </c>
      <c r="BI251" s="15">
        <f>BI250*$BY$7</f>
        <v>0</v>
      </c>
      <c r="BK251" s="15">
        <f>SUM(BF251:BI251)</f>
        <v>0</v>
      </c>
      <c r="CO251" s="3">
        <v>1</v>
      </c>
      <c r="CP251" s="3">
        <v>1</v>
      </c>
    </row>
    <row r="252" spans="1:94" ht="3" customHeight="1" x14ac:dyDescent="0.25">
      <c r="A252" s="24">
        <v>0</v>
      </c>
      <c r="B252" s="24">
        <v>0</v>
      </c>
      <c r="C252" s="24">
        <v>0</v>
      </c>
      <c r="D252" s="24">
        <v>0</v>
      </c>
      <c r="E252" s="24">
        <v>0</v>
      </c>
      <c r="F252" s="24">
        <v>0</v>
      </c>
      <c r="H252" s="28">
        <f>CI240*BK253</f>
        <v>0</v>
      </c>
      <c r="I252" s="28">
        <f>CJ240*BF253</f>
        <v>0</v>
      </c>
      <c r="J252" s="28">
        <f>CK240*BG253</f>
        <v>0</v>
      </c>
      <c r="K252" s="28">
        <f>CL240*BH253</f>
        <v>0</v>
      </c>
      <c r="L252" s="28">
        <f>CM240*BI253</f>
        <v>0</v>
      </c>
      <c r="CO252" s="3">
        <v>1</v>
      </c>
      <c r="CP252" s="3">
        <v>1</v>
      </c>
    </row>
    <row r="253" spans="1:94" ht="16.5" customHeight="1" x14ac:dyDescent="0.25">
      <c r="A253" s="24">
        <v>0</v>
      </c>
      <c r="B253" s="24">
        <v>0</v>
      </c>
      <c r="C253" s="24">
        <v>0</v>
      </c>
      <c r="D253" s="24">
        <v>0</v>
      </c>
      <c r="E253" s="24">
        <v>0</v>
      </c>
      <c r="F253" s="24">
        <v>0</v>
      </c>
      <c r="H253" s="28">
        <f>CI240*BK253</f>
        <v>0</v>
      </c>
      <c r="I253" s="28">
        <f>CJ240*BF253</f>
        <v>0</v>
      </c>
      <c r="J253" s="28">
        <f>CK240*BG253</f>
        <v>0</v>
      </c>
      <c r="K253" s="28">
        <f>CL240*BH253</f>
        <v>0</v>
      </c>
      <c r="L253" s="28">
        <f>CM240*BI253</f>
        <v>0</v>
      </c>
      <c r="S253" s="60" t="str">
        <f>IF(BK253=1,"P 3","")</f>
        <v/>
      </c>
      <c r="T253" s="5" t="s">
        <v>5</v>
      </c>
      <c r="Y253" s="53"/>
      <c r="Z253" s="54"/>
      <c r="AA253" s="53"/>
      <c r="AB253" s="54"/>
      <c r="AC253" s="53"/>
      <c r="AD253" s="54"/>
      <c r="AE253" s="53"/>
      <c r="AF253" s="54"/>
      <c r="AG253" s="53"/>
      <c r="AH253" s="54"/>
      <c r="AI253" s="53"/>
      <c r="AJ253" s="54"/>
      <c r="AK253" s="53"/>
      <c r="AL253" s="54"/>
      <c r="AM253" s="53"/>
      <c r="AN253" s="54"/>
      <c r="AO253" s="53"/>
      <c r="AP253" s="54"/>
      <c r="AQ253" s="53"/>
      <c r="AR253" s="54"/>
      <c r="AS253" s="3"/>
      <c r="AW253" s="61"/>
      <c r="AX253" s="62"/>
      <c r="AY253" s="63"/>
      <c r="BA253" s="44">
        <f>SUM(Y253:AR253)*BK253</f>
        <v>0</v>
      </c>
      <c r="BB253" s="68"/>
      <c r="BC253" s="45"/>
      <c r="BF253" s="15">
        <f>IF(Y243="X", IF($BK$4&gt;=30,1,0),0)</f>
        <v>0</v>
      </c>
      <c r="BG253" s="15">
        <f>IF(AF243="X", IF($BK$5&gt;=30,1,0),0)</f>
        <v>0</v>
      </c>
      <c r="BH253" s="15">
        <f>IF(AM243="X", IF($BK$6&gt;=30,1,0),0)</f>
        <v>0</v>
      </c>
      <c r="BI253" s="15">
        <f>IF(AT243="X", IF($BK$7&gt;=30,1,0),0)</f>
        <v>0</v>
      </c>
      <c r="BK253" s="15">
        <f>SUM(BF253:BI253)</f>
        <v>0</v>
      </c>
      <c r="BN253" s="59" t="str">
        <f>IF($CI240=0, "", IF($BK253=0, IF(Y253&lt;&gt;0, 999,-1),Y253))</f>
        <v/>
      </c>
      <c r="BO253" s="59"/>
      <c r="BP253" s="59" t="str">
        <f>IF($CI240=0, "", IF($BK253=0, IF(AA253&lt;&gt;0, 999,-1),AA253))</f>
        <v/>
      </c>
      <c r="BQ253" s="59"/>
      <c r="BR253" s="59" t="str">
        <f>IF($CI240=0, "", IF($BK253=0, IF(AC253&lt;&gt;0, 999,-1),AC253))</f>
        <v/>
      </c>
      <c r="BS253" s="59"/>
      <c r="BT253" s="59" t="str">
        <f>IF($CI240=0, "", IF($BK253=0, IF(AE253&lt;&gt;0, 999,-1),AE253))</f>
        <v/>
      </c>
      <c r="BU253" s="59"/>
      <c r="BV253" s="59" t="str">
        <f>IF($CI240=0, "", IF($BK253=0, IF(AG253&lt;&gt;0, 999,-1),AG253))</f>
        <v/>
      </c>
      <c r="BW253" s="59"/>
      <c r="BX253" s="59" t="str">
        <f>IF($CI240=0, "", IF($BK253=0, IF(AI253&lt;&gt;0, 999,-1),AI253))</f>
        <v/>
      </c>
      <c r="BY253" s="59"/>
      <c r="BZ253" s="59" t="str">
        <f>IF($CI240=0, "", IF($BK253=0, IF(AK253&lt;&gt;0, 999,-1),AK253))</f>
        <v/>
      </c>
      <c r="CA253" s="59"/>
      <c r="CB253" s="59" t="str">
        <f>IF($CI240=0, "", IF($BK253=0, IF(AM253&lt;&gt;0, 999,-1),AM253))</f>
        <v/>
      </c>
      <c r="CC253" s="59"/>
      <c r="CD253" s="59" t="str">
        <f>IF($CI240=0, "", IF($BK253=0, IF(AO253&lt;&gt;0, 999,-1),AO253))</f>
        <v/>
      </c>
      <c r="CE253" s="59"/>
      <c r="CF253" s="59" t="str">
        <f>IF($CI240=0, "", IF($BK253=0, IF(AQ253&lt;&gt;0, 999,-1),AQ253))</f>
        <v/>
      </c>
      <c r="CG253" s="59"/>
      <c r="CH253" s="3"/>
      <c r="CO253" s="3">
        <v>1</v>
      </c>
      <c r="CP253" s="3">
        <v>1</v>
      </c>
    </row>
    <row r="254" spans="1:94" ht="16.5" customHeight="1" x14ac:dyDescent="0.25">
      <c r="A254" s="24">
        <v>0</v>
      </c>
      <c r="B254" s="24">
        <v>0</v>
      </c>
      <c r="C254" s="24">
        <v>0</v>
      </c>
      <c r="D254" s="24">
        <v>0</v>
      </c>
      <c r="E254" s="24">
        <v>0</v>
      </c>
      <c r="F254" s="24">
        <v>0</v>
      </c>
      <c r="H254" s="28">
        <f>CI240*BK253</f>
        <v>0</v>
      </c>
      <c r="I254" s="28">
        <f>CJ240*BF253</f>
        <v>0</v>
      </c>
      <c r="J254" s="28">
        <f>CK240*BG253</f>
        <v>0</v>
      </c>
      <c r="K254" s="28">
        <f>CL240*BH253</f>
        <v>0</v>
      </c>
      <c r="L254" s="28">
        <f>CM240*BI253</f>
        <v>0</v>
      </c>
      <c r="S254" s="60"/>
      <c r="T254" s="5" t="s">
        <v>6</v>
      </c>
      <c r="Z254" s="27" t="s">
        <v>32</v>
      </c>
      <c r="AA254" s="55">
        <f>IF(AO251&lt;&gt;0, AO251+1*BK253,0)</f>
        <v>0</v>
      </c>
      <c r="AB254" s="56"/>
      <c r="AC254" s="56"/>
      <c r="AD254" s="57"/>
      <c r="AN254" s="27" t="s">
        <v>33</v>
      </c>
      <c r="AO254" s="55">
        <f>IF(AA254*BK253&lt;&gt;0, AA254+10/BK254-1,AA254)</f>
        <v>0</v>
      </c>
      <c r="AP254" s="56"/>
      <c r="AQ254" s="56"/>
      <c r="AR254" s="57"/>
      <c r="AW254" s="58" t="s">
        <v>12</v>
      </c>
      <c r="AX254" s="58"/>
      <c r="AY254" s="58"/>
      <c r="BF254" s="15">
        <f>BF253*$BY$4</f>
        <v>0</v>
      </c>
      <c r="BG254" s="15">
        <f>BG253*$BY$5</f>
        <v>0</v>
      </c>
      <c r="BH254" s="15">
        <f>BH253*$BY$6</f>
        <v>0</v>
      </c>
      <c r="BI254" s="15">
        <f>BI253*$BY$7</f>
        <v>0</v>
      </c>
      <c r="BK254" s="15">
        <f>SUM(BF254:BI254)</f>
        <v>0</v>
      </c>
      <c r="CO254" s="3">
        <v>1</v>
      </c>
      <c r="CP254" s="3">
        <v>1</v>
      </c>
    </row>
    <row r="255" spans="1:94" ht="3" customHeight="1" x14ac:dyDescent="0.25">
      <c r="A255" s="24">
        <v>0</v>
      </c>
      <c r="B255" s="24">
        <v>0</v>
      </c>
      <c r="C255" s="24">
        <v>0</v>
      </c>
      <c r="D255" s="24">
        <v>0</v>
      </c>
      <c r="E255" s="24">
        <v>0</v>
      </c>
      <c r="F255" s="24">
        <v>0</v>
      </c>
      <c r="H255" s="28">
        <f>CI240*BK256</f>
        <v>0</v>
      </c>
      <c r="I255" s="28">
        <f>CJ240*BF256</f>
        <v>0</v>
      </c>
      <c r="J255" s="28">
        <f>CK240*BG256</f>
        <v>0</v>
      </c>
      <c r="K255" s="28">
        <f>CL240*BH256</f>
        <v>0</v>
      </c>
      <c r="L255" s="28">
        <f>CM240*BI256</f>
        <v>0</v>
      </c>
      <c r="CO255" s="3">
        <v>1</v>
      </c>
      <c r="CP255" s="3">
        <v>1</v>
      </c>
    </row>
    <row r="256" spans="1:94" ht="16.5" customHeight="1" x14ac:dyDescent="0.25">
      <c r="A256" s="24">
        <v>0</v>
      </c>
      <c r="B256" s="24">
        <v>0</v>
      </c>
      <c r="C256" s="24">
        <v>0</v>
      </c>
      <c r="D256" s="24">
        <v>0</v>
      </c>
      <c r="E256" s="24">
        <v>0</v>
      </c>
      <c r="F256" s="24">
        <v>0</v>
      </c>
      <c r="H256" s="28">
        <f>CI240*BK256</f>
        <v>0</v>
      </c>
      <c r="I256" s="28">
        <f>CJ240*BF256</f>
        <v>0</v>
      </c>
      <c r="J256" s="28">
        <f>CK240*BG256</f>
        <v>0</v>
      </c>
      <c r="K256" s="28">
        <f>CL240*BH256</f>
        <v>0</v>
      </c>
      <c r="L256" s="28">
        <f>CM240*BI256</f>
        <v>0</v>
      </c>
      <c r="S256" s="60" t="str">
        <f>IF(BK256=1,"P 4","")</f>
        <v/>
      </c>
      <c r="T256" s="5" t="s">
        <v>5</v>
      </c>
      <c r="Y256" s="53"/>
      <c r="Z256" s="54"/>
      <c r="AA256" s="53"/>
      <c r="AB256" s="54"/>
      <c r="AC256" s="53"/>
      <c r="AD256" s="54"/>
      <c r="AE256" s="53"/>
      <c r="AF256" s="54"/>
      <c r="AG256" s="53"/>
      <c r="AH256" s="54"/>
      <c r="AI256" s="53"/>
      <c r="AJ256" s="54"/>
      <c r="AK256" s="53"/>
      <c r="AL256" s="54"/>
      <c r="AM256" s="53"/>
      <c r="AN256" s="54"/>
      <c r="AO256" s="53"/>
      <c r="AP256" s="54"/>
      <c r="AQ256" s="53"/>
      <c r="AR256" s="54"/>
      <c r="AS256" s="3"/>
      <c r="AW256" s="61"/>
      <c r="AX256" s="62"/>
      <c r="AY256" s="63"/>
      <c r="BA256" s="44">
        <f>SUM(Y256:AR256)*BK256</f>
        <v>0</v>
      </c>
      <c r="BB256" s="68"/>
      <c r="BC256" s="45"/>
      <c r="BF256" s="15">
        <f>IF(Y243="X", IF($BK$4&gt;=40,1,0),0)</f>
        <v>0</v>
      </c>
      <c r="BG256" s="15">
        <f>IF(AF243="X", IF($BK$5&gt;=40,1,0),0)</f>
        <v>0</v>
      </c>
      <c r="BH256" s="15">
        <f>IF(AM243="X", IF($BK$6&gt;=40,1,0),0)</f>
        <v>0</v>
      </c>
      <c r="BI256" s="15">
        <f>IF(AT243="X", IF($BK$7&gt;=30,1,0),0)</f>
        <v>0</v>
      </c>
      <c r="BK256" s="15">
        <f>SUM(BF256:BI256)</f>
        <v>0</v>
      </c>
      <c r="BN256" s="59" t="str">
        <f>IF($CI240=0, "", IF($BK256=0, IF(Y256&lt;&gt;0, 999,-1),Y256))</f>
        <v/>
      </c>
      <c r="BO256" s="59"/>
      <c r="BP256" s="59" t="str">
        <f>IF($CI240=0, "", IF($BK256=0, IF(AA256&lt;&gt;0, 999,-1),AA256))</f>
        <v/>
      </c>
      <c r="BQ256" s="59"/>
      <c r="BR256" s="59" t="str">
        <f>IF($CI240=0, "", IF($BK256=0, IF(AC256&lt;&gt;0, 999,-1),AC256))</f>
        <v/>
      </c>
      <c r="BS256" s="59"/>
      <c r="BT256" s="59" t="str">
        <f>IF($CI240=0, "", IF($BK256=0, IF(AE256&lt;&gt;0, 999,-1),AE256))</f>
        <v/>
      </c>
      <c r="BU256" s="59"/>
      <c r="BV256" s="59" t="str">
        <f>IF($CI240=0, "", IF($BK256=0, IF(AG256&lt;&gt;0, 999,-1),AG256))</f>
        <v/>
      </c>
      <c r="BW256" s="59"/>
      <c r="BX256" s="59" t="str">
        <f>IF($CI240=0, "", IF($BK256=0, IF(AI256&lt;&gt;0, 999,-1),AI256))</f>
        <v/>
      </c>
      <c r="BY256" s="59"/>
      <c r="BZ256" s="59" t="str">
        <f>IF($CI240=0, "", IF($BK256=0, IF(AK256&lt;&gt;0, 999,-1),AK256))</f>
        <v/>
      </c>
      <c r="CA256" s="59"/>
      <c r="CB256" s="59" t="str">
        <f>IF($CI240=0, "", IF($BK256=0, IF(AM256&lt;&gt;0, 999,-1),AM256))</f>
        <v/>
      </c>
      <c r="CC256" s="59"/>
      <c r="CD256" s="59" t="str">
        <f>IF($CI240=0, "", IF($BK256=0, IF(AO256&lt;&gt;0, 999,-1),AO256))</f>
        <v/>
      </c>
      <c r="CE256" s="59"/>
      <c r="CF256" s="59" t="str">
        <f>IF($CI240=0, "", IF($BK256=0, IF(AQ256&lt;&gt;0, 999,-1),AQ256))</f>
        <v/>
      </c>
      <c r="CG256" s="59"/>
      <c r="CH256" s="3"/>
      <c r="CO256" s="3">
        <v>1</v>
      </c>
      <c r="CP256" s="3">
        <v>1</v>
      </c>
    </row>
    <row r="257" spans="1:178" ht="16.5" customHeight="1" x14ac:dyDescent="0.25">
      <c r="A257" s="24">
        <v>0</v>
      </c>
      <c r="B257" s="24">
        <v>0</v>
      </c>
      <c r="C257" s="24">
        <v>0</v>
      </c>
      <c r="D257" s="24">
        <v>0</v>
      </c>
      <c r="E257" s="24">
        <v>0</v>
      </c>
      <c r="F257" s="24">
        <v>0</v>
      </c>
      <c r="H257" s="28">
        <f>CI240*BK256</f>
        <v>0</v>
      </c>
      <c r="I257" s="28">
        <f>CJ240*BF256</f>
        <v>0</v>
      </c>
      <c r="J257" s="28">
        <f>CK240*BG256</f>
        <v>0</v>
      </c>
      <c r="K257" s="28">
        <f>CL240*BH256</f>
        <v>0</v>
      </c>
      <c r="L257" s="28">
        <f>CM240*BI256</f>
        <v>0</v>
      </c>
      <c r="S257" s="60"/>
      <c r="T257" s="5" t="s">
        <v>6</v>
      </c>
      <c r="Z257" s="27" t="s">
        <v>32</v>
      </c>
      <c r="AA257" s="55">
        <f>IF(AO254&lt;&gt;0, AO254+1*BK256,0)</f>
        <v>0</v>
      </c>
      <c r="AB257" s="56"/>
      <c r="AC257" s="56"/>
      <c r="AD257" s="57"/>
      <c r="AN257" s="27" t="s">
        <v>33</v>
      </c>
      <c r="AO257" s="55">
        <f>IF(AA257*BK256&lt;&gt;0, AA257+10/BK257-1,AA257)</f>
        <v>0</v>
      </c>
      <c r="AP257" s="56"/>
      <c r="AQ257" s="56"/>
      <c r="AR257" s="57"/>
      <c r="AW257" s="58" t="s">
        <v>12</v>
      </c>
      <c r="AX257" s="58"/>
      <c r="AY257" s="58"/>
      <c r="BF257" s="15">
        <f>BF256*$BY$4</f>
        <v>0</v>
      </c>
      <c r="BG257" s="15">
        <f>BG256*$BY$5</f>
        <v>0</v>
      </c>
      <c r="BH257" s="15">
        <f>BH256*$BY$6</f>
        <v>0</v>
      </c>
      <c r="BI257" s="15">
        <f>BI256*$BY$7</f>
        <v>0</v>
      </c>
      <c r="BK257" s="15">
        <f>SUM(BF257:BI257)</f>
        <v>0</v>
      </c>
      <c r="CO257" s="3">
        <v>1</v>
      </c>
      <c r="CP257" s="3">
        <v>1</v>
      </c>
    </row>
    <row r="258" spans="1:178" ht="3" customHeight="1" x14ac:dyDescent="0.25">
      <c r="A258" s="24">
        <v>0</v>
      </c>
      <c r="B258" s="24">
        <v>0</v>
      </c>
      <c r="C258" s="24">
        <v>0</v>
      </c>
      <c r="D258" s="24">
        <v>0</v>
      </c>
      <c r="E258" s="24">
        <v>0</v>
      </c>
      <c r="F258" s="24">
        <v>0</v>
      </c>
      <c r="H258" s="28">
        <f>CI240</f>
        <v>0</v>
      </c>
      <c r="I258" s="28">
        <f>CJ240</f>
        <v>0</v>
      </c>
      <c r="J258" s="28">
        <f>CK240</f>
        <v>0</v>
      </c>
      <c r="K258" s="28">
        <f>CL240</f>
        <v>0</v>
      </c>
      <c r="L258" s="28">
        <f>CM240</f>
        <v>0</v>
      </c>
      <c r="CO258" s="3">
        <v>1</v>
      </c>
      <c r="CP258" s="3">
        <v>1</v>
      </c>
    </row>
    <row r="259" spans="1:178" s="20" customFormat="1" ht="16.5" customHeight="1" x14ac:dyDescent="0.25">
      <c r="A259" s="24">
        <v>0</v>
      </c>
      <c r="B259" s="24">
        <v>0</v>
      </c>
      <c r="C259" s="24">
        <v>0</v>
      </c>
      <c r="D259" s="24">
        <v>0</v>
      </c>
      <c r="E259" s="24">
        <v>0</v>
      </c>
      <c r="F259" s="24">
        <v>0</v>
      </c>
      <c r="G259" s="16"/>
      <c r="H259" s="28">
        <f>CI240</f>
        <v>0</v>
      </c>
      <c r="I259" s="28">
        <f>CJ240</f>
        <v>0</v>
      </c>
      <c r="J259" s="28">
        <f>CK240</f>
        <v>0</v>
      </c>
      <c r="K259" s="28">
        <f>CL240</f>
        <v>0</v>
      </c>
      <c r="L259" s="28">
        <f>CM240</f>
        <v>0</v>
      </c>
      <c r="T259" s="20" t="s">
        <v>7</v>
      </c>
      <c r="Y259" s="35">
        <f>COUNTIF(CU259:FV259,AA259)</f>
        <v>0</v>
      </c>
      <c r="Z259" s="36" t="s">
        <v>79</v>
      </c>
      <c r="AA259" s="37">
        <f>$BO$12</f>
        <v>10</v>
      </c>
      <c r="AB259" s="35">
        <f>IF(AD259&gt;0,COUNTIF(CU259:FV259,AD259),0)</f>
        <v>0</v>
      </c>
      <c r="AC259" s="36" t="s">
        <v>79</v>
      </c>
      <c r="AD259" s="37">
        <f>AA259-1</f>
        <v>9</v>
      </c>
      <c r="AE259" s="35">
        <f>IF(AG259&gt;0,COUNTIF(CU259:FV259,AG259),0)</f>
        <v>0</v>
      </c>
      <c r="AF259" s="36" t="s">
        <v>79</v>
      </c>
      <c r="AG259" s="37">
        <f>AD259-1</f>
        <v>8</v>
      </c>
      <c r="AH259" s="35">
        <f>IF(AJ259&gt;0,COUNTIF(CU259:FV259,AJ259),0)</f>
        <v>0</v>
      </c>
      <c r="AI259" s="36" t="s">
        <v>79</v>
      </c>
      <c r="AJ259" s="37">
        <f>AG259-1</f>
        <v>7</v>
      </c>
      <c r="AK259" s="35">
        <f>IF(AM259&gt;0,COUNTIF(CU259:FV259,AM259),0)</f>
        <v>0</v>
      </c>
      <c r="AL259" s="36" t="s">
        <v>79</v>
      </c>
      <c r="AM259" s="37">
        <f>AJ259-1</f>
        <v>6</v>
      </c>
      <c r="AN259" s="35">
        <f>IF(AP259&gt;0,COUNTIF(CU259:FV259,AP259),0)</f>
        <v>0</v>
      </c>
      <c r="AO259" s="36" t="s">
        <v>79</v>
      </c>
      <c r="AP259" s="37">
        <f>AM259-1</f>
        <v>5</v>
      </c>
      <c r="AQ259" s="35">
        <f>IF(AS259&gt;0,COUNTIF(CU259:FV259,AS259),0)</f>
        <v>0</v>
      </c>
      <c r="AR259" s="36" t="s">
        <v>79</v>
      </c>
      <c r="AS259" s="37">
        <f>AP259-1</f>
        <v>4</v>
      </c>
      <c r="AW259" s="46">
        <f>AW247*BK247+AW250*BK250+AW253*BK253+AW256*BK256</f>
        <v>0</v>
      </c>
      <c r="AX259" s="47"/>
      <c r="AY259" s="48"/>
      <c r="BK259" s="29">
        <f>IF(AW259&gt;0,1,0)</f>
        <v>0</v>
      </c>
      <c r="CI259" s="16"/>
      <c r="CJ259" s="16"/>
      <c r="CK259" s="16"/>
      <c r="CL259" s="16"/>
      <c r="CM259" s="16"/>
      <c r="CO259" s="3">
        <v>1</v>
      </c>
      <c r="CP259" s="3">
        <v>1</v>
      </c>
      <c r="CU259" s="44">
        <f>Y247</f>
        <v>0</v>
      </c>
      <c r="CV259" s="45"/>
      <c r="CW259" s="44">
        <f>AA247</f>
        <v>0</v>
      </c>
      <c r="CX259" s="45"/>
      <c r="CY259" s="44">
        <f>AC247</f>
        <v>0</v>
      </c>
      <c r="CZ259" s="45"/>
      <c r="DA259" s="44">
        <f>AE247</f>
        <v>0</v>
      </c>
      <c r="DB259" s="45"/>
      <c r="DC259" s="44">
        <f>AG247</f>
        <v>0</v>
      </c>
      <c r="DD259" s="45"/>
      <c r="DE259" s="44">
        <f>AI247</f>
        <v>0</v>
      </c>
      <c r="DF259" s="45"/>
      <c r="DG259" s="44">
        <f>AK247</f>
        <v>0</v>
      </c>
      <c r="DH259" s="45"/>
      <c r="DI259" s="44">
        <f>AM247</f>
        <v>0</v>
      </c>
      <c r="DJ259" s="45"/>
      <c r="DK259" s="44">
        <f>AO247</f>
        <v>0</v>
      </c>
      <c r="DL259" s="45"/>
      <c r="DM259" s="44">
        <f>AQ247</f>
        <v>0</v>
      </c>
      <c r="DN259" s="45"/>
      <c r="DO259" s="44">
        <f>Y250</f>
        <v>0</v>
      </c>
      <c r="DP259" s="45"/>
      <c r="DQ259" s="44">
        <f>AA250</f>
        <v>0</v>
      </c>
      <c r="DR259" s="45"/>
      <c r="DS259" s="44">
        <f>AC250</f>
        <v>0</v>
      </c>
      <c r="DT259" s="45"/>
      <c r="DU259" s="44">
        <f>AE250</f>
        <v>0</v>
      </c>
      <c r="DV259" s="45"/>
      <c r="DW259" s="44">
        <f>AG250</f>
        <v>0</v>
      </c>
      <c r="DX259" s="45"/>
      <c r="DY259" s="44">
        <f>AI250</f>
        <v>0</v>
      </c>
      <c r="DZ259" s="45"/>
      <c r="EA259" s="44">
        <f>AK250</f>
        <v>0</v>
      </c>
      <c r="EB259" s="45"/>
      <c r="EC259" s="44">
        <f>AM250</f>
        <v>0</v>
      </c>
      <c r="ED259" s="45"/>
      <c r="EE259" s="44">
        <f>AO250</f>
        <v>0</v>
      </c>
      <c r="EF259" s="45"/>
      <c r="EG259" s="44">
        <f>AQ250</f>
        <v>0</v>
      </c>
      <c r="EH259" s="45"/>
      <c r="EI259" s="44">
        <f>Y253</f>
        <v>0</v>
      </c>
      <c r="EJ259" s="45"/>
      <c r="EK259" s="44">
        <f>AA253</f>
        <v>0</v>
      </c>
      <c r="EL259" s="45"/>
      <c r="EM259" s="44">
        <f>AC253</f>
        <v>0</v>
      </c>
      <c r="EN259" s="45"/>
      <c r="EO259" s="44">
        <f>AE253</f>
        <v>0</v>
      </c>
      <c r="EP259" s="45"/>
      <c r="EQ259" s="44">
        <f>AG253</f>
        <v>0</v>
      </c>
      <c r="ER259" s="45"/>
      <c r="ES259" s="44">
        <f>AI253</f>
        <v>0</v>
      </c>
      <c r="ET259" s="45"/>
      <c r="EU259" s="44">
        <f>AK253</f>
        <v>0</v>
      </c>
      <c r="EV259" s="45"/>
      <c r="EW259" s="44">
        <f>AM253</f>
        <v>0</v>
      </c>
      <c r="EX259" s="45"/>
      <c r="EY259" s="44">
        <f>AO253</f>
        <v>0</v>
      </c>
      <c r="EZ259" s="45"/>
      <c r="FA259" s="44">
        <f>AQ253</f>
        <v>0</v>
      </c>
      <c r="FB259" s="45"/>
      <c r="FC259" s="44">
        <f>Y256</f>
        <v>0</v>
      </c>
      <c r="FD259" s="45"/>
      <c r="FE259" s="44">
        <f>AA256</f>
        <v>0</v>
      </c>
      <c r="FF259" s="45"/>
      <c r="FG259" s="44">
        <f>AC256</f>
        <v>0</v>
      </c>
      <c r="FH259" s="45"/>
      <c r="FI259" s="44">
        <f>AE256</f>
        <v>0</v>
      </c>
      <c r="FJ259" s="45"/>
      <c r="FK259" s="44">
        <f>AG256</f>
        <v>0</v>
      </c>
      <c r="FL259" s="45"/>
      <c r="FM259" s="44">
        <f>AI256</f>
        <v>0</v>
      </c>
      <c r="FN259" s="45"/>
      <c r="FO259" s="44">
        <f>AK256</f>
        <v>0</v>
      </c>
      <c r="FP259" s="45"/>
      <c r="FQ259" s="44">
        <f>AM256</f>
        <v>0</v>
      </c>
      <c r="FR259" s="45"/>
      <c r="FS259" s="44">
        <f>AO256</f>
        <v>0</v>
      </c>
      <c r="FT259" s="45"/>
      <c r="FU259" s="44">
        <f>AQ256</f>
        <v>0</v>
      </c>
      <c r="FV259" s="45"/>
    </row>
    <row r="260" spans="1:178" ht="3" customHeight="1" x14ac:dyDescent="0.25">
      <c r="A260" s="24">
        <v>1</v>
      </c>
      <c r="B260" s="28">
        <f>CI240</f>
        <v>0</v>
      </c>
      <c r="C260" s="28">
        <f>CJ240</f>
        <v>0</v>
      </c>
      <c r="D260" s="28">
        <f>CK240</f>
        <v>0</v>
      </c>
      <c r="E260" s="28">
        <f>CL240</f>
        <v>0</v>
      </c>
      <c r="F260" s="28">
        <f>CM240</f>
        <v>0</v>
      </c>
      <c r="H260" s="28">
        <f>CI240</f>
        <v>0</v>
      </c>
      <c r="I260" s="28">
        <f>CJ240</f>
        <v>0</v>
      </c>
      <c r="J260" s="28">
        <f>CK240</f>
        <v>0</v>
      </c>
      <c r="K260" s="28">
        <f>CL240</f>
        <v>0</v>
      </c>
      <c r="L260" s="28">
        <f>CM240</f>
        <v>0</v>
      </c>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CO260" s="3">
        <v>1</v>
      </c>
      <c r="CP260" s="3">
        <v>1</v>
      </c>
    </row>
    <row r="261" spans="1:178" ht="3" customHeight="1" x14ac:dyDescent="0.25">
      <c r="A261" s="24">
        <v>1</v>
      </c>
      <c r="B261" s="28">
        <f>CI262</f>
        <v>0</v>
      </c>
      <c r="C261" s="28">
        <f>CJ262</f>
        <v>0</v>
      </c>
      <c r="D261" s="28">
        <f>CK262</f>
        <v>0</v>
      </c>
      <c r="E261" s="28">
        <f>CL262</f>
        <v>0</v>
      </c>
      <c r="F261" s="28">
        <f>CM262</f>
        <v>0</v>
      </c>
      <c r="H261" s="28">
        <f>CI262</f>
        <v>0</v>
      </c>
      <c r="I261" s="28">
        <f>CJ262</f>
        <v>0</v>
      </c>
      <c r="J261" s="28">
        <f>CK262</f>
        <v>0</v>
      </c>
      <c r="K261" s="28">
        <f>CL262</f>
        <v>0</v>
      </c>
      <c r="L261" s="28">
        <f>CM262</f>
        <v>0</v>
      </c>
      <c r="CO261" s="3">
        <v>1</v>
      </c>
      <c r="CP261" s="3">
        <v>1</v>
      </c>
    </row>
    <row r="262" spans="1:178" ht="16.5" customHeight="1" x14ac:dyDescent="0.25">
      <c r="A262" s="24">
        <v>1</v>
      </c>
      <c r="B262" s="28">
        <f>CI262</f>
        <v>0</v>
      </c>
      <c r="C262" s="28">
        <f>CJ262</f>
        <v>0</v>
      </c>
      <c r="D262" s="28">
        <f>CK262</f>
        <v>0</v>
      </c>
      <c r="E262" s="28">
        <f>CL262</f>
        <v>0</v>
      </c>
      <c r="F262" s="28">
        <f>CM262</f>
        <v>0</v>
      </c>
      <c r="H262" s="28">
        <f>CI262</f>
        <v>0</v>
      </c>
      <c r="I262" s="28">
        <f>CJ262</f>
        <v>0</v>
      </c>
      <c r="J262" s="28">
        <f>CK262</f>
        <v>0</v>
      </c>
      <c r="K262" s="28">
        <f>CL262</f>
        <v>0</v>
      </c>
      <c r="L262" s="28">
        <f>CM262</f>
        <v>0</v>
      </c>
      <c r="N262" s="20" t="s">
        <v>30</v>
      </c>
      <c r="Q262" s="16">
        <f>Q240+1</f>
        <v>12</v>
      </c>
      <c r="R262" s="16"/>
      <c r="S262" s="5" t="s">
        <v>2</v>
      </c>
      <c r="Y262" s="49"/>
      <c r="Z262" s="50"/>
      <c r="AA262" s="50"/>
      <c r="AB262" s="50"/>
      <c r="AC262" s="50"/>
      <c r="AD262" s="50"/>
      <c r="AE262" s="50"/>
      <c r="AF262" s="50"/>
      <c r="AG262" s="50"/>
      <c r="AH262" s="50"/>
      <c r="AI262" s="50"/>
      <c r="AJ262" s="50"/>
      <c r="AK262" s="50"/>
      <c r="AL262" s="50"/>
      <c r="AM262" s="50"/>
      <c r="AN262" s="50"/>
      <c r="AO262" s="50"/>
      <c r="AP262" s="51"/>
      <c r="AS262" s="5" t="s">
        <v>23</v>
      </c>
      <c r="AV262" s="52"/>
      <c r="AW262" s="52"/>
      <c r="AX262" s="52"/>
      <c r="AY262" s="52"/>
      <c r="BA262" s="73">
        <f>IF(AW281&gt;0, IF(LEN(Y262)&gt;3,Y262,"Name fehlt"),Y262)</f>
        <v>0</v>
      </c>
      <c r="BB262" s="73"/>
      <c r="BC262" s="73"/>
      <c r="BD262" s="73"/>
      <c r="BE262" s="73"/>
      <c r="BI262" s="64">
        <f>IF(LEN(Y262)&gt;3, DATE((AW$1-BN263),12,31),0)</f>
        <v>0</v>
      </c>
      <c r="BJ262" s="64"/>
      <c r="BK262" s="64"/>
      <c r="BL262" s="64"/>
      <c r="BN262" s="25"/>
      <c r="BO262" s="25"/>
      <c r="BP262" s="25"/>
      <c r="BQ262" s="64">
        <f>IF(LEN(Y262)&gt;3, DATE((AW$1-BV263),1,1),0)</f>
        <v>0</v>
      </c>
      <c r="BR262" s="64"/>
      <c r="BS262" s="64"/>
      <c r="BT262" s="64"/>
      <c r="CI262" s="3">
        <f>IF(LEN(Y262)&gt;3,1,0)</f>
        <v>0</v>
      </c>
      <c r="CJ262" s="3">
        <f>IF(Y265="X",CI262,0)</f>
        <v>0</v>
      </c>
      <c r="CK262" s="3">
        <f>IF(AF265="X",CI262,0)</f>
        <v>0</v>
      </c>
      <c r="CL262" s="3">
        <f>IF(AM265="X",CI262,0)</f>
        <v>0</v>
      </c>
      <c r="CM262" s="3">
        <f>IF(AT265="X",CI262,0)</f>
        <v>0</v>
      </c>
      <c r="CO262" s="3">
        <v>1</v>
      </c>
      <c r="CP262" s="3">
        <v>1</v>
      </c>
    </row>
    <row r="263" spans="1:178" ht="16.5" customHeight="1" x14ac:dyDescent="0.25">
      <c r="A263" s="24">
        <v>1</v>
      </c>
      <c r="B263" s="28">
        <f>CI262</f>
        <v>0</v>
      </c>
      <c r="C263" s="28">
        <f>CJ262</f>
        <v>0</v>
      </c>
      <c r="D263" s="28">
        <f>CK262</f>
        <v>0</v>
      </c>
      <c r="E263" s="28">
        <f>CL262</f>
        <v>0</v>
      </c>
      <c r="F263" s="28">
        <f>CM262</f>
        <v>0</v>
      </c>
      <c r="H263" s="28">
        <f>CI262</f>
        <v>0</v>
      </c>
      <c r="I263" s="28">
        <f>CJ262</f>
        <v>0</v>
      </c>
      <c r="J263" s="28">
        <f>CK262</f>
        <v>0</v>
      </c>
      <c r="K263" s="28">
        <f>CL262</f>
        <v>0</v>
      </c>
      <c r="L263" s="28">
        <f>CM262</f>
        <v>0</v>
      </c>
      <c r="S263" s="5" t="s">
        <v>3</v>
      </c>
      <c r="Y263" s="49"/>
      <c r="Z263" s="50"/>
      <c r="AA263" s="50"/>
      <c r="AB263" s="50"/>
      <c r="AC263" s="50"/>
      <c r="AD263" s="50"/>
      <c r="AE263" s="50"/>
      <c r="AF263" s="50"/>
      <c r="AG263" s="50"/>
      <c r="AH263" s="50"/>
      <c r="AI263" s="50"/>
      <c r="AJ263" s="50"/>
      <c r="AK263" s="50"/>
      <c r="AL263" s="50"/>
      <c r="AM263" s="50"/>
      <c r="AN263" s="50"/>
      <c r="AO263" s="50"/>
      <c r="AP263" s="51"/>
      <c r="AS263" s="5" t="s">
        <v>11</v>
      </c>
      <c r="AW263" s="44" t="str">
        <f>IF(YEAR(AV262)&gt;1900,$AW$1-YEAR(AV262),"")</f>
        <v/>
      </c>
      <c r="AX263" s="68"/>
      <c r="AY263" s="45"/>
      <c r="BA263" s="73">
        <f>IF(LEN(Y262)&gt;3, IF(LEN(Y263)&gt;3, Y263, "Ort fehlt"),Y263)</f>
        <v>0</v>
      </c>
      <c r="BB263" s="73"/>
      <c r="BC263" s="73"/>
      <c r="BD263" s="73"/>
      <c r="BE263" s="73"/>
      <c r="BI263" s="15">
        <f>IF(Y265="X", $BG$4,0)</f>
        <v>0</v>
      </c>
      <c r="BJ263" s="15">
        <f>IF(AF265="X", $BG$5,0)</f>
        <v>0</v>
      </c>
      <c r="BK263" s="15">
        <f>IF(AM265="X", $BG$6,0)</f>
        <v>0</v>
      </c>
      <c r="BL263" s="15">
        <f>IF(AT265="X", $BG$7,0)</f>
        <v>0</v>
      </c>
      <c r="BN263" s="15" t="str">
        <f>IF(LEN(Y262)&gt;3, SUM(BI263:BL263),"")</f>
        <v/>
      </c>
      <c r="BQ263" s="15">
        <f>IF(Y265="X", $BI$4,0)</f>
        <v>0</v>
      </c>
      <c r="BR263" s="15">
        <f>IF(AF265="X", $BI$5,0)</f>
        <v>0</v>
      </c>
      <c r="BS263" s="15">
        <f>IF(AM265="X", $BI$6,0)</f>
        <v>0</v>
      </c>
      <c r="BT263" s="15">
        <f>IF(AT265="X", $BI$7,0)</f>
        <v>0</v>
      </c>
      <c r="BV263" s="15" t="str">
        <f>IF(LEN(Y262)&gt;3, SUM(BQ263:BT263),"")</f>
        <v/>
      </c>
      <c r="CO263" s="3">
        <v>1</v>
      </c>
      <c r="CP263" s="3">
        <v>1</v>
      </c>
    </row>
    <row r="264" spans="1:178" ht="3" customHeight="1" x14ac:dyDescent="0.25">
      <c r="A264" s="24">
        <v>1</v>
      </c>
      <c r="B264" s="28">
        <f>CI262</f>
        <v>0</v>
      </c>
      <c r="C264" s="28">
        <f>CJ262</f>
        <v>0</v>
      </c>
      <c r="D264" s="28">
        <f>CK262</f>
        <v>0</v>
      </c>
      <c r="E264" s="28">
        <f>CL262</f>
        <v>0</v>
      </c>
      <c r="F264" s="28">
        <f>CM262</f>
        <v>0</v>
      </c>
      <c r="H264" s="28">
        <f>CI262</f>
        <v>0</v>
      </c>
      <c r="I264" s="28">
        <f>CJ262</f>
        <v>0</v>
      </c>
      <c r="J264" s="28">
        <f>CK262</f>
        <v>0</v>
      </c>
      <c r="K264" s="28">
        <f>CL262</f>
        <v>0</v>
      </c>
      <c r="L264" s="28">
        <f>CM262</f>
        <v>0</v>
      </c>
      <c r="CO264" s="3">
        <v>1</v>
      </c>
      <c r="CP264" s="3">
        <v>1</v>
      </c>
    </row>
    <row r="265" spans="1:178" ht="16.5" customHeight="1" x14ac:dyDescent="0.25">
      <c r="A265" s="24">
        <v>1</v>
      </c>
      <c r="B265" s="28">
        <f>CI262</f>
        <v>0</v>
      </c>
      <c r="C265" s="28">
        <f>CJ262</f>
        <v>0</v>
      </c>
      <c r="D265" s="28">
        <f>CK262</f>
        <v>0</v>
      </c>
      <c r="E265" s="28">
        <f>CL262</f>
        <v>0</v>
      </c>
      <c r="F265" s="28">
        <f>CM262</f>
        <v>0</v>
      </c>
      <c r="H265" s="28">
        <f>CI262</f>
        <v>0</v>
      </c>
      <c r="I265" s="28">
        <f>CJ262</f>
        <v>0</v>
      </c>
      <c r="J265" s="28">
        <f>CK262</f>
        <v>0</v>
      </c>
      <c r="K265" s="28">
        <f>CL262</f>
        <v>0</v>
      </c>
      <c r="L265" s="28">
        <f>CM262</f>
        <v>0</v>
      </c>
      <c r="S265" s="72" t="s">
        <v>8</v>
      </c>
      <c r="T265" s="72"/>
      <c r="U265" s="72"/>
      <c r="V265" s="72"/>
      <c r="W265" s="72"/>
      <c r="Y265" s="1"/>
      <c r="Z265" s="5" t="str">
        <f>$BA$4</f>
        <v>U17-kniend</v>
      </c>
      <c r="AF265" s="1"/>
      <c r="AG265" s="5" t="str">
        <f>$BA$5</f>
        <v>U23-kniend</v>
      </c>
      <c r="AM265" s="1"/>
      <c r="AN265" s="5" t="str">
        <f>$BA$6</f>
        <v>---</v>
      </c>
      <c r="AT265" s="1"/>
      <c r="AU265" s="5" t="str">
        <f>$BA$7</f>
        <v>---</v>
      </c>
      <c r="BA265" s="15" t="str">
        <f>IF(LEN(Y262)&gt;3, IF(AF265="X", "", IF(AM265="X", "", IF(AT265="X","", IF(Y265="X", Y265,9999)))),"")</f>
        <v/>
      </c>
      <c r="BB265" s="3"/>
      <c r="BC265" s="15" t="str">
        <f>IF(LEN(Y262)&gt;3, IF(Y265="X", "", IF(AM265="X", "", IF(AT265="X","", IF(AF265="X", AF265,9999)))),"")</f>
        <v/>
      </c>
      <c r="BD265" s="3"/>
      <c r="BE265" s="15" t="str">
        <f>IF(LEN(Y262)&gt;3, IF(Y265="X", "", IF(AF265="X", "", IF(AT265="X","", IF(AM265="X", AM265,9999)))),"")</f>
        <v/>
      </c>
      <c r="BF265" s="3"/>
      <c r="BG265" s="15" t="str">
        <f>IF(LEN(Y262)&gt;3, IF(Y265="X", "", IF(AF265="X", "", IF(AM265="X", "",IF(AT265="X", AT265,9999)))),"")</f>
        <v/>
      </c>
      <c r="CO265" s="3">
        <v>1</v>
      </c>
      <c r="CP265" s="3">
        <v>1</v>
      </c>
    </row>
    <row r="266" spans="1:178" ht="3" customHeight="1" x14ac:dyDescent="0.25">
      <c r="A266" s="24">
        <v>1</v>
      </c>
      <c r="B266" s="28">
        <f>CI262</f>
        <v>0</v>
      </c>
      <c r="C266" s="28">
        <f>CJ262</f>
        <v>0</v>
      </c>
      <c r="D266" s="28">
        <f>CK262</f>
        <v>0</v>
      </c>
      <c r="E266" s="28">
        <f>CL262</f>
        <v>0</v>
      </c>
      <c r="F266" s="28">
        <f>CM262</f>
        <v>0</v>
      </c>
      <c r="H266" s="28">
        <f>CI262</f>
        <v>0</v>
      </c>
      <c r="I266" s="28">
        <f>CJ262</f>
        <v>0</v>
      </c>
      <c r="J266" s="28">
        <f>CK262</f>
        <v>0</v>
      </c>
      <c r="K266" s="28">
        <f>CL262</f>
        <v>0</v>
      </c>
      <c r="L266" s="28">
        <f>CM262</f>
        <v>0</v>
      </c>
      <c r="CO266" s="3">
        <v>1</v>
      </c>
      <c r="CP266" s="3">
        <v>1</v>
      </c>
    </row>
    <row r="267" spans="1:178" ht="16.5" customHeight="1" x14ac:dyDescent="0.25">
      <c r="A267" s="24">
        <v>1</v>
      </c>
      <c r="B267" s="28">
        <f>CI262</f>
        <v>0</v>
      </c>
      <c r="C267" s="28">
        <f>CJ262</f>
        <v>0</v>
      </c>
      <c r="D267" s="28">
        <f>CK262</f>
        <v>0</v>
      </c>
      <c r="E267" s="28">
        <f>CL262</f>
        <v>0</v>
      </c>
      <c r="F267" s="28">
        <f>CM262</f>
        <v>0</v>
      </c>
      <c r="H267" s="28">
        <f>CI262</f>
        <v>0</v>
      </c>
      <c r="I267" s="28">
        <f>CJ262</f>
        <v>0</v>
      </c>
      <c r="J267" s="28">
        <f>CK262</f>
        <v>0</v>
      </c>
      <c r="K267" s="28">
        <f>CL262</f>
        <v>0</v>
      </c>
      <c r="L267" s="28">
        <f>CM262</f>
        <v>0</v>
      </c>
      <c r="S267" s="5" t="s">
        <v>4</v>
      </c>
      <c r="Y267" s="1"/>
      <c r="Z267" s="5" t="s">
        <v>27</v>
      </c>
      <c r="AZ267" s="26" t="s">
        <v>26</v>
      </c>
      <c r="BA267" s="15" t="str">
        <f>IF(Y265="X", IF(Y267=$BS$4,Y267,IF(Y267=$BT$4,Y267,"XXX")),"")</f>
        <v/>
      </c>
      <c r="BB267" s="15" t="str">
        <f>IF(AF265="X", IF(Y267=$BS$5,Y267,IF(Y267=$BT$5,Y267,"XXX")),"")</f>
        <v/>
      </c>
      <c r="BC267" s="15" t="str">
        <f>IF(AM265="X", IF(Y267=$BS$6,Y267,IF(Y267=$BT$6,Y267,"XXX")),"")</f>
        <v/>
      </c>
      <c r="BD267" s="15" t="str">
        <f>IF(AT265="X", IF(Y267=$BS$7,Y267,IF(Y267=$BT$7,Y267,"XXX")),"")</f>
        <v/>
      </c>
      <c r="BE267" s="18" t="s">
        <v>26</v>
      </c>
      <c r="BF267" s="15" t="str">
        <f>BA267&amp;BB267&amp;BC267&amp;BD267</f>
        <v/>
      </c>
      <c r="BG267" s="26" t="s">
        <v>26</v>
      </c>
      <c r="BK267" s="26" t="s">
        <v>26</v>
      </c>
      <c r="CO267" s="3">
        <v>1</v>
      </c>
      <c r="CP267" s="3">
        <v>1</v>
      </c>
    </row>
    <row r="268" spans="1:178" ht="3" customHeight="1" x14ac:dyDescent="0.25">
      <c r="A268" s="24">
        <v>0</v>
      </c>
      <c r="B268" s="24">
        <v>0</v>
      </c>
      <c r="C268" s="24">
        <v>0</v>
      </c>
      <c r="D268" s="24">
        <v>0</v>
      </c>
      <c r="E268" s="24">
        <v>0</v>
      </c>
      <c r="F268" s="24">
        <v>0</v>
      </c>
      <c r="H268" s="28">
        <f>CI262*BK269</f>
        <v>0</v>
      </c>
      <c r="I268" s="28">
        <f>CJ262*BF269</f>
        <v>0</v>
      </c>
      <c r="J268" s="28">
        <f>CK262*BG269</f>
        <v>0</v>
      </c>
      <c r="K268" s="28">
        <f>CL262*BH269</f>
        <v>0</v>
      </c>
      <c r="L268" s="28">
        <f>CM262*BI269</f>
        <v>0</v>
      </c>
      <c r="CO268" s="3">
        <v>1</v>
      </c>
      <c r="CP268" s="3">
        <v>1</v>
      </c>
    </row>
    <row r="269" spans="1:178" ht="16.5" customHeight="1" x14ac:dyDescent="0.25">
      <c r="A269" s="24">
        <v>0</v>
      </c>
      <c r="B269" s="24">
        <v>0</v>
      </c>
      <c r="C269" s="24">
        <v>0</v>
      </c>
      <c r="D269" s="24">
        <v>0</v>
      </c>
      <c r="E269" s="24">
        <v>0</v>
      </c>
      <c r="F269" s="24">
        <v>0</v>
      </c>
      <c r="H269" s="28">
        <f>CI262*BK269</f>
        <v>0</v>
      </c>
      <c r="I269" s="28">
        <f>CJ262*BF269</f>
        <v>0</v>
      </c>
      <c r="J269" s="28">
        <f>CK262*BG269</f>
        <v>0</v>
      </c>
      <c r="K269" s="28">
        <f>CL262*BH269</f>
        <v>0</v>
      </c>
      <c r="L269" s="28">
        <f>CM262*BI269</f>
        <v>0</v>
      </c>
      <c r="S269" s="60" t="str">
        <f>IF(BK269=1,"P 1","")</f>
        <v/>
      </c>
      <c r="T269" s="5" t="s">
        <v>5</v>
      </c>
      <c r="Y269" s="53"/>
      <c r="Z269" s="54"/>
      <c r="AA269" s="53"/>
      <c r="AB269" s="54"/>
      <c r="AC269" s="53"/>
      <c r="AD269" s="54"/>
      <c r="AE269" s="53"/>
      <c r="AF269" s="54"/>
      <c r="AG269" s="53"/>
      <c r="AH269" s="54"/>
      <c r="AI269" s="53"/>
      <c r="AJ269" s="54"/>
      <c r="AK269" s="53"/>
      <c r="AL269" s="54"/>
      <c r="AM269" s="53"/>
      <c r="AN269" s="54"/>
      <c r="AO269" s="53"/>
      <c r="AP269" s="54"/>
      <c r="AQ269" s="53"/>
      <c r="AR269" s="54"/>
      <c r="AS269" s="3"/>
      <c r="AW269" s="61"/>
      <c r="AX269" s="62"/>
      <c r="AY269" s="63"/>
      <c r="BA269" s="44">
        <f>SUM(Y269:AR269)*BK269</f>
        <v>0</v>
      </c>
      <c r="BB269" s="68"/>
      <c r="BC269" s="45"/>
      <c r="BF269" s="15">
        <f>IF(Y265="X", IF($BK$4&gt;=10,1,0),0)</f>
        <v>0</v>
      </c>
      <c r="BG269" s="15">
        <f>IF(AF265="X", IF($BK$5&gt;=10,1,0),0)</f>
        <v>0</v>
      </c>
      <c r="BH269" s="15">
        <f>IF(AM265="X", IF($BK$6&gt;=10,1,0),0)</f>
        <v>0</v>
      </c>
      <c r="BI269" s="15">
        <f>IF(AT265="X", IF($BK$7&gt;=10,1,0),0)</f>
        <v>0</v>
      </c>
      <c r="BK269" s="15">
        <f>SUM(BF269:BI269)</f>
        <v>0</v>
      </c>
      <c r="BN269" s="59" t="str">
        <f>IF($CI262=0, "", IF($BK269=0, IF(Y269&lt;&gt;0, 999,-1),Y269))</f>
        <v/>
      </c>
      <c r="BO269" s="59"/>
      <c r="BP269" s="59" t="str">
        <f>IF($CI262=0, "", IF($BK269=0, IF(AA269&lt;&gt;0, 999,-1),AA269))</f>
        <v/>
      </c>
      <c r="BQ269" s="59"/>
      <c r="BR269" s="59" t="str">
        <f>IF($CI262=0, "", IF($BK269=0, IF(AC269&lt;&gt;0, 999,-1),AC269))</f>
        <v/>
      </c>
      <c r="BS269" s="59"/>
      <c r="BT269" s="59" t="str">
        <f>IF($CI262=0, "", IF($BK269=0, IF(AE269&lt;&gt;0, 999,-1),AE269))</f>
        <v/>
      </c>
      <c r="BU269" s="59"/>
      <c r="BV269" s="59" t="str">
        <f>IF($CI262=0, "", IF($BK269=0, IF(AG269&lt;&gt;0, 999,-1),AG269))</f>
        <v/>
      </c>
      <c r="BW269" s="59"/>
      <c r="BX269" s="59" t="str">
        <f>IF($CI262=0, "", IF($BK269=0, IF(AI269&lt;&gt;0, 999,-1),AI269))</f>
        <v/>
      </c>
      <c r="BY269" s="59"/>
      <c r="BZ269" s="59" t="str">
        <f>IF($CI262=0, "", IF($BK269=0, IF(AK269&lt;&gt;0, 999,-1),AK269))</f>
        <v/>
      </c>
      <c r="CA269" s="59"/>
      <c r="CB269" s="59" t="str">
        <f>IF($CI262=0, "", IF($BK269=0, IF(AM269&lt;&gt;0, 999,-1),AM269))</f>
        <v/>
      </c>
      <c r="CC269" s="59"/>
      <c r="CD269" s="59" t="str">
        <f>IF($CI262=0, "", IF($BK269=0, IF(AO269&lt;&gt;0, 999,-1),AO269))</f>
        <v/>
      </c>
      <c r="CE269" s="59"/>
      <c r="CF269" s="59" t="str">
        <f>IF($CI262=0, "", IF($BK269=0, IF(AQ269&lt;&gt;0, 999,-1),AQ269))</f>
        <v/>
      </c>
      <c r="CG269" s="59"/>
      <c r="CO269" s="3">
        <v>1</v>
      </c>
      <c r="CP269" s="3">
        <v>1</v>
      </c>
    </row>
    <row r="270" spans="1:178" ht="16.5" customHeight="1" x14ac:dyDescent="0.25">
      <c r="A270" s="24">
        <v>0</v>
      </c>
      <c r="B270" s="24">
        <v>0</v>
      </c>
      <c r="C270" s="24">
        <v>0</v>
      </c>
      <c r="D270" s="24">
        <v>0</v>
      </c>
      <c r="E270" s="24">
        <v>0</v>
      </c>
      <c r="F270" s="24">
        <v>0</v>
      </c>
      <c r="H270" s="28">
        <f>CI262*BK269</f>
        <v>0</v>
      </c>
      <c r="I270" s="28">
        <f>CJ262*BF269</f>
        <v>0</v>
      </c>
      <c r="J270" s="28">
        <f>CK262*BG269</f>
        <v>0</v>
      </c>
      <c r="K270" s="28">
        <f>CL262*BH269</f>
        <v>0</v>
      </c>
      <c r="L270" s="28">
        <f>CM262*BI269</f>
        <v>0</v>
      </c>
      <c r="S270" s="60"/>
      <c r="T270" s="5" t="s">
        <v>6</v>
      </c>
      <c r="Z270" s="27" t="s">
        <v>32</v>
      </c>
      <c r="AA270" s="55">
        <f>IF($AV$4&lt;&gt;0, AO257+1*BK269,0)</f>
        <v>0</v>
      </c>
      <c r="AB270" s="56"/>
      <c r="AC270" s="56"/>
      <c r="AD270" s="57"/>
      <c r="AN270" s="27" t="s">
        <v>33</v>
      </c>
      <c r="AO270" s="55">
        <f>IF(AA270*BK269&lt;&gt;0, AA270+10/BK270-1,AA270)</f>
        <v>0</v>
      </c>
      <c r="AP270" s="56"/>
      <c r="AQ270" s="56"/>
      <c r="AR270" s="57"/>
      <c r="AW270" s="58" t="s">
        <v>12</v>
      </c>
      <c r="AX270" s="58"/>
      <c r="AY270" s="58"/>
      <c r="BA270" s="59">
        <f>IF(LEN(Y262)&gt;3, 1,0)</f>
        <v>0</v>
      </c>
      <c r="BB270" s="59"/>
      <c r="BC270" s="59"/>
      <c r="BF270" s="15">
        <f>BF269*$BY$4</f>
        <v>0</v>
      </c>
      <c r="BG270" s="15">
        <f>BG269*$BY$5</f>
        <v>0</v>
      </c>
      <c r="BH270" s="15">
        <f>BH269*$BY$6</f>
        <v>0</v>
      </c>
      <c r="BI270" s="15">
        <f>BI269*$BY$7</f>
        <v>0</v>
      </c>
      <c r="BK270" s="15">
        <f>SUM(BF270:BI270)</f>
        <v>0</v>
      </c>
      <c r="CO270" s="3">
        <v>1</v>
      </c>
      <c r="CP270" s="3">
        <v>1</v>
      </c>
    </row>
    <row r="271" spans="1:178" ht="3" customHeight="1" x14ac:dyDescent="0.25">
      <c r="A271" s="24">
        <v>0</v>
      </c>
      <c r="B271" s="24">
        <v>0</v>
      </c>
      <c r="C271" s="24">
        <v>0</v>
      </c>
      <c r="D271" s="24">
        <v>0</v>
      </c>
      <c r="E271" s="24">
        <v>0</v>
      </c>
      <c r="F271" s="24">
        <v>0</v>
      </c>
      <c r="H271" s="28">
        <f>CI262*BK272</f>
        <v>0</v>
      </c>
      <c r="I271" s="28">
        <f>CJ262*BF272</f>
        <v>0</v>
      </c>
      <c r="J271" s="28">
        <f>CK262*BG272</f>
        <v>0</v>
      </c>
      <c r="K271" s="28">
        <f>CL262*BH272</f>
        <v>0</v>
      </c>
      <c r="L271" s="28">
        <f>CM262*BI272</f>
        <v>0</v>
      </c>
      <c r="CO271" s="3">
        <v>1</v>
      </c>
      <c r="CP271" s="3">
        <v>1</v>
      </c>
    </row>
    <row r="272" spans="1:178" ht="16.5" customHeight="1" x14ac:dyDescent="0.25">
      <c r="A272" s="24">
        <v>0</v>
      </c>
      <c r="B272" s="24">
        <v>0</v>
      </c>
      <c r="C272" s="24">
        <v>0</v>
      </c>
      <c r="D272" s="24">
        <v>0</v>
      </c>
      <c r="E272" s="24">
        <v>0</v>
      </c>
      <c r="F272" s="24">
        <v>0</v>
      </c>
      <c r="H272" s="28">
        <f>CI262*BK272</f>
        <v>0</v>
      </c>
      <c r="I272" s="28">
        <f>CJ262*BF272</f>
        <v>0</v>
      </c>
      <c r="J272" s="28">
        <f>CK262*BG272</f>
        <v>0</v>
      </c>
      <c r="K272" s="28">
        <f>CL262*BH272</f>
        <v>0</v>
      </c>
      <c r="L272" s="28">
        <f>CM262*BI272</f>
        <v>0</v>
      </c>
      <c r="S272" s="60" t="str">
        <f>IF(BK272=1,"P 2","")</f>
        <v/>
      </c>
      <c r="T272" s="5" t="s">
        <v>5</v>
      </c>
      <c r="Y272" s="53"/>
      <c r="Z272" s="54"/>
      <c r="AA272" s="53"/>
      <c r="AB272" s="54"/>
      <c r="AC272" s="53"/>
      <c r="AD272" s="54"/>
      <c r="AE272" s="53"/>
      <c r="AF272" s="54"/>
      <c r="AG272" s="53"/>
      <c r="AH272" s="54"/>
      <c r="AI272" s="53"/>
      <c r="AJ272" s="54"/>
      <c r="AK272" s="53"/>
      <c r="AL272" s="54"/>
      <c r="AM272" s="53"/>
      <c r="AN272" s="54"/>
      <c r="AO272" s="53"/>
      <c r="AP272" s="54"/>
      <c r="AQ272" s="53"/>
      <c r="AR272" s="54"/>
      <c r="AS272" s="3"/>
      <c r="AW272" s="61"/>
      <c r="AX272" s="62"/>
      <c r="AY272" s="63"/>
      <c r="BA272" s="44">
        <f>SUM(Y272:AR272)*BK272</f>
        <v>0</v>
      </c>
      <c r="BB272" s="68"/>
      <c r="BC272" s="45"/>
      <c r="BF272" s="15">
        <f>IF(Y265="X", IF($BK$4&gt;=20,1,0),0)</f>
        <v>0</v>
      </c>
      <c r="BG272" s="15">
        <f>IF(AF265="X", IF($BK$5&gt;=20,1,0),0)</f>
        <v>0</v>
      </c>
      <c r="BH272" s="15">
        <f>IF(AM265="X", IF($BK$6&gt;=20,1,0),0)</f>
        <v>0</v>
      </c>
      <c r="BI272" s="15">
        <f>IF(AT265="X", IF($BK$7&gt;=20,1,0),0)</f>
        <v>0</v>
      </c>
      <c r="BK272" s="15">
        <f>SUM(BF272:BI272)</f>
        <v>0</v>
      </c>
      <c r="BN272" s="59" t="str">
        <f>IF($CI262=0, "", IF($BK272=0, IF(Y272&lt;&gt;0, 999,-1),Y272))</f>
        <v/>
      </c>
      <c r="BO272" s="59"/>
      <c r="BP272" s="59" t="str">
        <f>IF($CI262=0, "", IF($BK272=0, IF(AA272&lt;&gt;0, 999,-1),AA272))</f>
        <v/>
      </c>
      <c r="BQ272" s="59"/>
      <c r="BR272" s="59" t="str">
        <f>IF($CI262=0, "", IF($BK272=0, IF(AC272&lt;&gt;0, 999,-1),AC272))</f>
        <v/>
      </c>
      <c r="BS272" s="59"/>
      <c r="BT272" s="59" t="str">
        <f>IF($CI262=0, "", IF($BK272=0, IF(AE272&lt;&gt;0, 999,-1),AE272))</f>
        <v/>
      </c>
      <c r="BU272" s="59"/>
      <c r="BV272" s="59" t="str">
        <f>IF($CI262=0, "", IF($BK272=0, IF(AG272&lt;&gt;0, 999,-1),AG272))</f>
        <v/>
      </c>
      <c r="BW272" s="59"/>
      <c r="BX272" s="59" t="str">
        <f>IF($CI262=0, "", IF($BK272=0, IF(AI272&lt;&gt;0, 999,-1),AI272))</f>
        <v/>
      </c>
      <c r="BY272" s="59"/>
      <c r="BZ272" s="59" t="str">
        <f>IF($CI262=0, "", IF($BK272=0, IF(AK272&lt;&gt;0, 999,-1),AK272))</f>
        <v/>
      </c>
      <c r="CA272" s="59"/>
      <c r="CB272" s="59" t="str">
        <f>IF($CI262=0, "", IF($BK272=0, IF(AM272&lt;&gt;0, 999,-1),AM272))</f>
        <v/>
      </c>
      <c r="CC272" s="59"/>
      <c r="CD272" s="59" t="str">
        <f>IF($CI262=0, "", IF($BK272=0, IF(AO272&lt;&gt;0, 999,-1),AO272))</f>
        <v/>
      </c>
      <c r="CE272" s="59"/>
      <c r="CF272" s="59" t="str">
        <f>IF($CI262=0, "", IF($BK272=0, IF(AQ272&lt;&gt;0, 999,-1),AQ272))</f>
        <v/>
      </c>
      <c r="CG272" s="59"/>
      <c r="CO272" s="3">
        <v>1</v>
      </c>
      <c r="CP272" s="3">
        <v>1</v>
      </c>
    </row>
    <row r="273" spans="1:178" ht="16.5" customHeight="1" x14ac:dyDescent="0.25">
      <c r="A273" s="24">
        <v>0</v>
      </c>
      <c r="B273" s="24">
        <v>0</v>
      </c>
      <c r="C273" s="24">
        <v>0</v>
      </c>
      <c r="D273" s="24">
        <v>0</v>
      </c>
      <c r="E273" s="24">
        <v>0</v>
      </c>
      <c r="F273" s="24">
        <v>0</v>
      </c>
      <c r="H273" s="28">
        <f>CI262*BK272</f>
        <v>0</v>
      </c>
      <c r="I273" s="28">
        <f>CJ262*BF272</f>
        <v>0</v>
      </c>
      <c r="J273" s="28">
        <f>CK262*BG272</f>
        <v>0</v>
      </c>
      <c r="K273" s="28">
        <f>CL262*BH272</f>
        <v>0</v>
      </c>
      <c r="L273" s="28">
        <f>CM262*BI272</f>
        <v>0</v>
      </c>
      <c r="S273" s="60"/>
      <c r="T273" s="5" t="s">
        <v>6</v>
      </c>
      <c r="Z273" s="27" t="s">
        <v>32</v>
      </c>
      <c r="AA273" s="55">
        <f>IF(AO270&lt;&gt;0, AO270+1*BK272,0)</f>
        <v>0</v>
      </c>
      <c r="AB273" s="56"/>
      <c r="AC273" s="56"/>
      <c r="AD273" s="57"/>
      <c r="AN273" s="27" t="s">
        <v>33</v>
      </c>
      <c r="AO273" s="55">
        <f>IF(AA273*BK272&lt;&gt;0, AA273+10/BK273-1,AA273)</f>
        <v>0</v>
      </c>
      <c r="AP273" s="56"/>
      <c r="AQ273" s="56"/>
      <c r="AR273" s="57"/>
      <c r="AW273" s="58" t="s">
        <v>12</v>
      </c>
      <c r="AX273" s="58"/>
      <c r="AY273" s="58"/>
      <c r="BF273" s="15">
        <f>BF272*$BY$4</f>
        <v>0</v>
      </c>
      <c r="BG273" s="15">
        <f>BG272*$BY$5</f>
        <v>0</v>
      </c>
      <c r="BH273" s="15">
        <f>BH272*$BY$6</f>
        <v>0</v>
      </c>
      <c r="BI273" s="15">
        <f>BI272*$BY$7</f>
        <v>0</v>
      </c>
      <c r="BK273" s="15">
        <f>SUM(BF273:BI273)</f>
        <v>0</v>
      </c>
      <c r="CO273" s="3">
        <v>1</v>
      </c>
      <c r="CP273" s="3">
        <v>1</v>
      </c>
    </row>
    <row r="274" spans="1:178" ht="3" customHeight="1" x14ac:dyDescent="0.25">
      <c r="A274" s="24">
        <v>0</v>
      </c>
      <c r="B274" s="24">
        <v>0</v>
      </c>
      <c r="C274" s="24">
        <v>0</v>
      </c>
      <c r="D274" s="24">
        <v>0</v>
      </c>
      <c r="E274" s="24">
        <v>0</v>
      </c>
      <c r="F274" s="24">
        <v>0</v>
      </c>
      <c r="H274" s="28">
        <f>CI262*BK275</f>
        <v>0</v>
      </c>
      <c r="I274" s="28">
        <f>CJ262*BF275</f>
        <v>0</v>
      </c>
      <c r="J274" s="28">
        <f>CK262*BG275</f>
        <v>0</v>
      </c>
      <c r="K274" s="28">
        <f>CL262*BH275</f>
        <v>0</v>
      </c>
      <c r="L274" s="28">
        <f>CM262*BI275</f>
        <v>0</v>
      </c>
      <c r="CO274" s="3">
        <v>1</v>
      </c>
      <c r="CP274" s="3">
        <v>1</v>
      </c>
    </row>
    <row r="275" spans="1:178" ht="16.5" customHeight="1" x14ac:dyDescent="0.25">
      <c r="A275" s="24">
        <v>0</v>
      </c>
      <c r="B275" s="24">
        <v>0</v>
      </c>
      <c r="C275" s="24">
        <v>0</v>
      </c>
      <c r="D275" s="24">
        <v>0</v>
      </c>
      <c r="E275" s="24">
        <v>0</v>
      </c>
      <c r="F275" s="24">
        <v>0</v>
      </c>
      <c r="H275" s="28">
        <f>CI262*BK275</f>
        <v>0</v>
      </c>
      <c r="I275" s="28">
        <f>CJ262*BF275</f>
        <v>0</v>
      </c>
      <c r="J275" s="28">
        <f>CK262*BG275</f>
        <v>0</v>
      </c>
      <c r="K275" s="28">
        <f>CL262*BH275</f>
        <v>0</v>
      </c>
      <c r="L275" s="28">
        <f>CM262*BI275</f>
        <v>0</v>
      </c>
      <c r="S275" s="60" t="str">
        <f>IF(BK275=1,"P 3","")</f>
        <v/>
      </c>
      <c r="T275" s="5" t="s">
        <v>5</v>
      </c>
      <c r="Y275" s="53"/>
      <c r="Z275" s="54"/>
      <c r="AA275" s="53"/>
      <c r="AB275" s="54"/>
      <c r="AC275" s="53"/>
      <c r="AD275" s="54"/>
      <c r="AE275" s="53"/>
      <c r="AF275" s="54"/>
      <c r="AG275" s="53"/>
      <c r="AH275" s="54"/>
      <c r="AI275" s="53"/>
      <c r="AJ275" s="54"/>
      <c r="AK275" s="53"/>
      <c r="AL275" s="54"/>
      <c r="AM275" s="53"/>
      <c r="AN275" s="54"/>
      <c r="AO275" s="53"/>
      <c r="AP275" s="54"/>
      <c r="AQ275" s="53"/>
      <c r="AR275" s="54"/>
      <c r="AS275" s="3"/>
      <c r="AW275" s="61"/>
      <c r="AX275" s="62"/>
      <c r="AY275" s="63"/>
      <c r="BA275" s="44">
        <f>SUM(Y275:AR275)*BK275</f>
        <v>0</v>
      </c>
      <c r="BB275" s="68"/>
      <c r="BC275" s="45"/>
      <c r="BF275" s="15">
        <f>IF(Y265="X", IF($BK$4&gt;=30,1,0),0)</f>
        <v>0</v>
      </c>
      <c r="BG275" s="15">
        <f>IF(AF265="X", IF($BK$5&gt;=30,1,0),0)</f>
        <v>0</v>
      </c>
      <c r="BH275" s="15">
        <f>IF(AM265="X", IF($BK$6&gt;=30,1,0),0)</f>
        <v>0</v>
      </c>
      <c r="BI275" s="15">
        <f>IF(AT265="X", IF($BK$7&gt;=30,1,0),0)</f>
        <v>0</v>
      </c>
      <c r="BK275" s="15">
        <f>SUM(BF275:BI275)</f>
        <v>0</v>
      </c>
      <c r="BN275" s="59" t="str">
        <f>IF($CI262=0, "", IF($BK275=0, IF(Y275&lt;&gt;0, 999,-1),Y275))</f>
        <v/>
      </c>
      <c r="BO275" s="59"/>
      <c r="BP275" s="59" t="str">
        <f>IF($CI262=0, "", IF($BK275=0, IF(AA275&lt;&gt;0, 999,-1),AA275))</f>
        <v/>
      </c>
      <c r="BQ275" s="59"/>
      <c r="BR275" s="59" t="str">
        <f>IF($CI262=0, "", IF($BK275=0, IF(AC275&lt;&gt;0, 999,-1),AC275))</f>
        <v/>
      </c>
      <c r="BS275" s="59"/>
      <c r="BT275" s="59" t="str">
        <f>IF($CI262=0, "", IF($BK275=0, IF(AE275&lt;&gt;0, 999,-1),AE275))</f>
        <v/>
      </c>
      <c r="BU275" s="59"/>
      <c r="BV275" s="59" t="str">
        <f>IF($CI262=0, "", IF($BK275=0, IF(AG275&lt;&gt;0, 999,-1),AG275))</f>
        <v/>
      </c>
      <c r="BW275" s="59"/>
      <c r="BX275" s="59" t="str">
        <f>IF($CI262=0, "", IF($BK275=0, IF(AI275&lt;&gt;0, 999,-1),AI275))</f>
        <v/>
      </c>
      <c r="BY275" s="59"/>
      <c r="BZ275" s="59" t="str">
        <f>IF($CI262=0, "", IF($BK275=0, IF(AK275&lt;&gt;0, 999,-1),AK275))</f>
        <v/>
      </c>
      <c r="CA275" s="59"/>
      <c r="CB275" s="59" t="str">
        <f>IF($CI262=0, "", IF($BK275=0, IF(AM275&lt;&gt;0, 999,-1),AM275))</f>
        <v/>
      </c>
      <c r="CC275" s="59"/>
      <c r="CD275" s="59" t="str">
        <f>IF($CI262=0, "", IF($BK275=0, IF(AO275&lt;&gt;0, 999,-1),AO275))</f>
        <v/>
      </c>
      <c r="CE275" s="59"/>
      <c r="CF275" s="59" t="str">
        <f>IF($CI262=0, "", IF($BK275=0, IF(AQ275&lt;&gt;0, 999,-1),AQ275))</f>
        <v/>
      </c>
      <c r="CG275" s="59"/>
      <c r="CH275" s="3"/>
      <c r="CO275" s="3">
        <v>1</v>
      </c>
      <c r="CP275" s="3">
        <v>1</v>
      </c>
    </row>
    <row r="276" spans="1:178" ht="16.5" customHeight="1" x14ac:dyDescent="0.25">
      <c r="A276" s="24">
        <v>0</v>
      </c>
      <c r="B276" s="24">
        <v>0</v>
      </c>
      <c r="C276" s="24">
        <v>0</v>
      </c>
      <c r="D276" s="24">
        <v>0</v>
      </c>
      <c r="E276" s="24">
        <v>0</v>
      </c>
      <c r="F276" s="24">
        <v>0</v>
      </c>
      <c r="H276" s="28">
        <f>CI262*BK275</f>
        <v>0</v>
      </c>
      <c r="I276" s="28">
        <f>CJ262*BF275</f>
        <v>0</v>
      </c>
      <c r="J276" s="28">
        <f>CK262*BG275</f>
        <v>0</v>
      </c>
      <c r="K276" s="28">
        <f>CL262*BH275</f>
        <v>0</v>
      </c>
      <c r="L276" s="28">
        <f>CM262*BI275</f>
        <v>0</v>
      </c>
      <c r="S276" s="60"/>
      <c r="T276" s="5" t="s">
        <v>6</v>
      </c>
      <c r="Z276" s="27" t="s">
        <v>32</v>
      </c>
      <c r="AA276" s="55">
        <f>IF(AO273&lt;&gt;0, AO273+1*BK275,0)</f>
        <v>0</v>
      </c>
      <c r="AB276" s="56"/>
      <c r="AC276" s="56"/>
      <c r="AD276" s="57"/>
      <c r="AN276" s="27" t="s">
        <v>33</v>
      </c>
      <c r="AO276" s="55">
        <f>IF(AA276*BK275&lt;&gt;0, AA276+10/BK276-1,AA276)</f>
        <v>0</v>
      </c>
      <c r="AP276" s="56"/>
      <c r="AQ276" s="56"/>
      <c r="AR276" s="57"/>
      <c r="AW276" s="58" t="s">
        <v>12</v>
      </c>
      <c r="AX276" s="58"/>
      <c r="AY276" s="58"/>
      <c r="BF276" s="15">
        <f>BF275*$BY$4</f>
        <v>0</v>
      </c>
      <c r="BG276" s="15">
        <f>BG275*$BY$5</f>
        <v>0</v>
      </c>
      <c r="BH276" s="15">
        <f>BH275*$BY$6</f>
        <v>0</v>
      </c>
      <c r="BI276" s="15">
        <f>BI275*$BY$7</f>
        <v>0</v>
      </c>
      <c r="BK276" s="15">
        <f>SUM(BF276:BI276)</f>
        <v>0</v>
      </c>
      <c r="CO276" s="3">
        <v>1</v>
      </c>
      <c r="CP276" s="3">
        <v>1</v>
      </c>
    </row>
    <row r="277" spans="1:178" ht="3" customHeight="1" x14ac:dyDescent="0.25">
      <c r="A277" s="24">
        <v>0</v>
      </c>
      <c r="B277" s="24">
        <v>0</v>
      </c>
      <c r="C277" s="24">
        <v>0</v>
      </c>
      <c r="D277" s="24">
        <v>0</v>
      </c>
      <c r="E277" s="24">
        <v>0</v>
      </c>
      <c r="F277" s="24">
        <v>0</v>
      </c>
      <c r="H277" s="28">
        <f>CI262*BK278</f>
        <v>0</v>
      </c>
      <c r="I277" s="28">
        <f>CJ262*BF278</f>
        <v>0</v>
      </c>
      <c r="J277" s="28">
        <f>CK262*BG278</f>
        <v>0</v>
      </c>
      <c r="K277" s="28">
        <f>CL262*BH278</f>
        <v>0</v>
      </c>
      <c r="L277" s="28">
        <f>CM262*BI278</f>
        <v>0</v>
      </c>
      <c r="CO277" s="3">
        <v>1</v>
      </c>
      <c r="CP277" s="3">
        <v>1</v>
      </c>
    </row>
    <row r="278" spans="1:178" ht="16.5" customHeight="1" x14ac:dyDescent="0.25">
      <c r="A278" s="24">
        <v>0</v>
      </c>
      <c r="B278" s="24">
        <v>0</v>
      </c>
      <c r="C278" s="24">
        <v>0</v>
      </c>
      <c r="D278" s="24">
        <v>0</v>
      </c>
      <c r="E278" s="24">
        <v>0</v>
      </c>
      <c r="F278" s="24">
        <v>0</v>
      </c>
      <c r="H278" s="28">
        <f>CI262*BK278</f>
        <v>0</v>
      </c>
      <c r="I278" s="28">
        <f>CJ262*BF278</f>
        <v>0</v>
      </c>
      <c r="J278" s="28">
        <f>CK262*BG278</f>
        <v>0</v>
      </c>
      <c r="K278" s="28">
        <f>CL262*BH278</f>
        <v>0</v>
      </c>
      <c r="L278" s="28">
        <f>CM262*BI278</f>
        <v>0</v>
      </c>
      <c r="S278" s="60" t="str">
        <f>IF(BK278=1,"P 4","")</f>
        <v/>
      </c>
      <c r="T278" s="5" t="s">
        <v>5</v>
      </c>
      <c r="Y278" s="53"/>
      <c r="Z278" s="54"/>
      <c r="AA278" s="53"/>
      <c r="AB278" s="54"/>
      <c r="AC278" s="53"/>
      <c r="AD278" s="54"/>
      <c r="AE278" s="53"/>
      <c r="AF278" s="54"/>
      <c r="AG278" s="53"/>
      <c r="AH278" s="54"/>
      <c r="AI278" s="53"/>
      <c r="AJ278" s="54"/>
      <c r="AK278" s="53"/>
      <c r="AL278" s="54"/>
      <c r="AM278" s="53"/>
      <c r="AN278" s="54"/>
      <c r="AO278" s="53"/>
      <c r="AP278" s="54"/>
      <c r="AQ278" s="53"/>
      <c r="AR278" s="54"/>
      <c r="AS278" s="3"/>
      <c r="AW278" s="61"/>
      <c r="AX278" s="62"/>
      <c r="AY278" s="63"/>
      <c r="BA278" s="44">
        <f>SUM(Y278:AR278)*BK278</f>
        <v>0</v>
      </c>
      <c r="BB278" s="68"/>
      <c r="BC278" s="45"/>
      <c r="BF278" s="15">
        <f>IF(Y265="X", IF($BK$4&gt;=40,1,0),0)</f>
        <v>0</v>
      </c>
      <c r="BG278" s="15">
        <f>IF(AF265="X", IF($BK$5&gt;=40,1,0),0)</f>
        <v>0</v>
      </c>
      <c r="BH278" s="15">
        <f>IF(AM265="X", IF($BK$6&gt;=40,1,0),0)</f>
        <v>0</v>
      </c>
      <c r="BI278" s="15">
        <f>IF(AT265="X", IF($BK$7&gt;=30,1,0),0)</f>
        <v>0</v>
      </c>
      <c r="BK278" s="15">
        <f>SUM(BF278:BI278)</f>
        <v>0</v>
      </c>
      <c r="BN278" s="59" t="str">
        <f>IF($CI262=0, "", IF($BK278=0, IF(Y278&lt;&gt;0, 999,-1),Y278))</f>
        <v/>
      </c>
      <c r="BO278" s="59"/>
      <c r="BP278" s="59" t="str">
        <f>IF($CI262=0, "", IF($BK278=0, IF(AA278&lt;&gt;0, 999,-1),AA278))</f>
        <v/>
      </c>
      <c r="BQ278" s="59"/>
      <c r="BR278" s="59" t="str">
        <f>IF($CI262=0, "", IF($BK278=0, IF(AC278&lt;&gt;0, 999,-1),AC278))</f>
        <v/>
      </c>
      <c r="BS278" s="59"/>
      <c r="BT278" s="59" t="str">
        <f>IF($CI262=0, "", IF($BK278=0, IF(AE278&lt;&gt;0, 999,-1),AE278))</f>
        <v/>
      </c>
      <c r="BU278" s="59"/>
      <c r="BV278" s="59" t="str">
        <f>IF($CI262=0, "", IF($BK278=0, IF(AG278&lt;&gt;0, 999,-1),AG278))</f>
        <v/>
      </c>
      <c r="BW278" s="59"/>
      <c r="BX278" s="59" t="str">
        <f>IF($CI262=0, "", IF($BK278=0, IF(AI278&lt;&gt;0, 999,-1),AI278))</f>
        <v/>
      </c>
      <c r="BY278" s="59"/>
      <c r="BZ278" s="59" t="str">
        <f>IF($CI262=0, "", IF($BK278=0, IF(AK278&lt;&gt;0, 999,-1),AK278))</f>
        <v/>
      </c>
      <c r="CA278" s="59"/>
      <c r="CB278" s="59" t="str">
        <f>IF($CI262=0, "", IF($BK278=0, IF(AM278&lt;&gt;0, 999,-1),AM278))</f>
        <v/>
      </c>
      <c r="CC278" s="59"/>
      <c r="CD278" s="59" t="str">
        <f>IF($CI262=0, "", IF($BK278=0, IF(AO278&lt;&gt;0, 999,-1),AO278))</f>
        <v/>
      </c>
      <c r="CE278" s="59"/>
      <c r="CF278" s="59" t="str">
        <f>IF($CI262=0, "", IF($BK278=0, IF(AQ278&lt;&gt;0, 999,-1),AQ278))</f>
        <v/>
      </c>
      <c r="CG278" s="59"/>
      <c r="CH278" s="3"/>
      <c r="CO278" s="3">
        <v>1</v>
      </c>
      <c r="CP278" s="3">
        <v>1</v>
      </c>
    </row>
    <row r="279" spans="1:178" ht="16.5" customHeight="1" x14ac:dyDescent="0.25">
      <c r="A279" s="24">
        <v>0</v>
      </c>
      <c r="B279" s="24">
        <v>0</v>
      </c>
      <c r="C279" s="24">
        <v>0</v>
      </c>
      <c r="D279" s="24">
        <v>0</v>
      </c>
      <c r="E279" s="24">
        <v>0</v>
      </c>
      <c r="F279" s="24">
        <v>0</v>
      </c>
      <c r="H279" s="28">
        <f>CI262*BK278</f>
        <v>0</v>
      </c>
      <c r="I279" s="28">
        <f>CJ262*BF278</f>
        <v>0</v>
      </c>
      <c r="J279" s="28">
        <f>CK262*BG278</f>
        <v>0</v>
      </c>
      <c r="K279" s="28">
        <f>CL262*BH278</f>
        <v>0</v>
      </c>
      <c r="L279" s="28">
        <f>CM262*BI278</f>
        <v>0</v>
      </c>
      <c r="S279" s="60"/>
      <c r="T279" s="5" t="s">
        <v>6</v>
      </c>
      <c r="Z279" s="27" t="s">
        <v>32</v>
      </c>
      <c r="AA279" s="55">
        <f>IF(AO276&lt;&gt;0, AO276+1*BK278,0)</f>
        <v>0</v>
      </c>
      <c r="AB279" s="56"/>
      <c r="AC279" s="56"/>
      <c r="AD279" s="57"/>
      <c r="AN279" s="27" t="s">
        <v>33</v>
      </c>
      <c r="AO279" s="55">
        <f>IF(AA279*BK278&lt;&gt;0, AA279+10/BK279-1,AA279)</f>
        <v>0</v>
      </c>
      <c r="AP279" s="56"/>
      <c r="AQ279" s="56"/>
      <c r="AR279" s="57"/>
      <c r="AW279" s="58" t="s">
        <v>12</v>
      </c>
      <c r="AX279" s="58"/>
      <c r="AY279" s="58"/>
      <c r="BF279" s="15">
        <f>BF278*$BY$4</f>
        <v>0</v>
      </c>
      <c r="BG279" s="15">
        <f>BG278*$BY$5</f>
        <v>0</v>
      </c>
      <c r="BH279" s="15">
        <f>BH278*$BY$6</f>
        <v>0</v>
      </c>
      <c r="BI279" s="15">
        <f>BI278*$BY$7</f>
        <v>0</v>
      </c>
      <c r="BK279" s="15">
        <f>SUM(BF279:BI279)</f>
        <v>0</v>
      </c>
      <c r="CO279" s="3">
        <v>1</v>
      </c>
      <c r="CP279" s="3">
        <v>1</v>
      </c>
    </row>
    <row r="280" spans="1:178" ht="3" customHeight="1" x14ac:dyDescent="0.25">
      <c r="A280" s="24">
        <v>0</v>
      </c>
      <c r="B280" s="24">
        <v>0</v>
      </c>
      <c r="C280" s="24">
        <v>0</v>
      </c>
      <c r="D280" s="24">
        <v>0</v>
      </c>
      <c r="E280" s="24">
        <v>0</v>
      </c>
      <c r="F280" s="24">
        <v>0</v>
      </c>
      <c r="H280" s="28">
        <f>CI262</f>
        <v>0</v>
      </c>
      <c r="I280" s="28">
        <f>CJ262</f>
        <v>0</v>
      </c>
      <c r="J280" s="28">
        <f>CK262</f>
        <v>0</v>
      </c>
      <c r="K280" s="28">
        <f>CL262</f>
        <v>0</v>
      </c>
      <c r="L280" s="28">
        <f>CM262</f>
        <v>0</v>
      </c>
      <c r="CO280" s="3">
        <v>1</v>
      </c>
      <c r="CP280" s="3">
        <v>1</v>
      </c>
    </row>
    <row r="281" spans="1:178" s="20" customFormat="1" ht="16.5" customHeight="1" x14ac:dyDescent="0.25">
      <c r="A281" s="24">
        <v>0</v>
      </c>
      <c r="B281" s="24">
        <v>0</v>
      </c>
      <c r="C281" s="24">
        <v>0</v>
      </c>
      <c r="D281" s="24">
        <v>0</v>
      </c>
      <c r="E281" s="24">
        <v>0</v>
      </c>
      <c r="F281" s="24">
        <v>0</v>
      </c>
      <c r="G281" s="16"/>
      <c r="H281" s="28">
        <f>CI262</f>
        <v>0</v>
      </c>
      <c r="I281" s="28">
        <f>CJ262</f>
        <v>0</v>
      </c>
      <c r="J281" s="28">
        <f>CK262</f>
        <v>0</v>
      </c>
      <c r="K281" s="28">
        <f>CL262</f>
        <v>0</v>
      </c>
      <c r="L281" s="28">
        <f>CM262</f>
        <v>0</v>
      </c>
      <c r="T281" s="20" t="s">
        <v>7</v>
      </c>
      <c r="Y281" s="35">
        <f>COUNTIF(CU281:FV281,AA281)</f>
        <v>0</v>
      </c>
      <c r="Z281" s="36" t="s">
        <v>79</v>
      </c>
      <c r="AA281" s="37">
        <f>$BO$12</f>
        <v>10</v>
      </c>
      <c r="AB281" s="35">
        <f>IF(AD281&gt;0,COUNTIF(CU281:FV281,AD281),0)</f>
        <v>0</v>
      </c>
      <c r="AC281" s="36" t="s">
        <v>79</v>
      </c>
      <c r="AD281" s="37">
        <f>AA281-1</f>
        <v>9</v>
      </c>
      <c r="AE281" s="35">
        <f>IF(AG281&gt;0,COUNTIF(CU281:FV281,AG281),0)</f>
        <v>0</v>
      </c>
      <c r="AF281" s="36" t="s">
        <v>79</v>
      </c>
      <c r="AG281" s="37">
        <f>AD281-1</f>
        <v>8</v>
      </c>
      <c r="AH281" s="35">
        <f>IF(AJ281&gt;0,COUNTIF(CU281:FV281,AJ281),0)</f>
        <v>0</v>
      </c>
      <c r="AI281" s="36" t="s">
        <v>79</v>
      </c>
      <c r="AJ281" s="37">
        <f>AG281-1</f>
        <v>7</v>
      </c>
      <c r="AK281" s="35">
        <f>IF(AM281&gt;0,COUNTIF(CU281:FV281,AM281),0)</f>
        <v>0</v>
      </c>
      <c r="AL281" s="36" t="s">
        <v>79</v>
      </c>
      <c r="AM281" s="37">
        <f>AJ281-1</f>
        <v>6</v>
      </c>
      <c r="AN281" s="35">
        <f>IF(AP281&gt;0,COUNTIF(CU281:FV281,AP281),0)</f>
        <v>0</v>
      </c>
      <c r="AO281" s="36" t="s">
        <v>79</v>
      </c>
      <c r="AP281" s="37">
        <f>AM281-1</f>
        <v>5</v>
      </c>
      <c r="AQ281" s="35">
        <f>IF(AS281&gt;0,COUNTIF(CU281:FV281,AS281),0)</f>
        <v>0</v>
      </c>
      <c r="AR281" s="36" t="s">
        <v>79</v>
      </c>
      <c r="AS281" s="37">
        <f>AP281-1</f>
        <v>4</v>
      </c>
      <c r="AW281" s="46">
        <f>AW269*BK269+AW272*BK272+AW275*BK275+AW278*BK278</f>
        <v>0</v>
      </c>
      <c r="AX281" s="47"/>
      <c r="AY281" s="48"/>
      <c r="BK281" s="29">
        <f>IF(AW281&gt;0,1,0)</f>
        <v>0</v>
      </c>
      <c r="CI281" s="16"/>
      <c r="CJ281" s="16"/>
      <c r="CK281" s="16"/>
      <c r="CL281" s="16"/>
      <c r="CM281" s="16"/>
      <c r="CO281" s="3">
        <v>1</v>
      </c>
      <c r="CP281" s="3">
        <v>1</v>
      </c>
      <c r="CU281" s="44">
        <f>Y269</f>
        <v>0</v>
      </c>
      <c r="CV281" s="45"/>
      <c r="CW281" s="44">
        <f>AA269</f>
        <v>0</v>
      </c>
      <c r="CX281" s="45"/>
      <c r="CY281" s="44">
        <f>AC269</f>
        <v>0</v>
      </c>
      <c r="CZ281" s="45"/>
      <c r="DA281" s="44">
        <f>AE269</f>
        <v>0</v>
      </c>
      <c r="DB281" s="45"/>
      <c r="DC281" s="44">
        <f>AG269</f>
        <v>0</v>
      </c>
      <c r="DD281" s="45"/>
      <c r="DE281" s="44">
        <f>AI269</f>
        <v>0</v>
      </c>
      <c r="DF281" s="45"/>
      <c r="DG281" s="44">
        <f>AK269</f>
        <v>0</v>
      </c>
      <c r="DH281" s="45"/>
      <c r="DI281" s="44">
        <f>AM269</f>
        <v>0</v>
      </c>
      <c r="DJ281" s="45"/>
      <c r="DK281" s="44">
        <f>AO269</f>
        <v>0</v>
      </c>
      <c r="DL281" s="45"/>
      <c r="DM281" s="44">
        <f>AQ269</f>
        <v>0</v>
      </c>
      <c r="DN281" s="45"/>
      <c r="DO281" s="44">
        <f>Y272</f>
        <v>0</v>
      </c>
      <c r="DP281" s="45"/>
      <c r="DQ281" s="44">
        <f>AA272</f>
        <v>0</v>
      </c>
      <c r="DR281" s="45"/>
      <c r="DS281" s="44">
        <f>AC272</f>
        <v>0</v>
      </c>
      <c r="DT281" s="45"/>
      <c r="DU281" s="44">
        <f>AE272</f>
        <v>0</v>
      </c>
      <c r="DV281" s="45"/>
      <c r="DW281" s="44">
        <f>AG272</f>
        <v>0</v>
      </c>
      <c r="DX281" s="45"/>
      <c r="DY281" s="44">
        <f>AI272</f>
        <v>0</v>
      </c>
      <c r="DZ281" s="45"/>
      <c r="EA281" s="44">
        <f>AK272</f>
        <v>0</v>
      </c>
      <c r="EB281" s="45"/>
      <c r="EC281" s="44">
        <f>AM272</f>
        <v>0</v>
      </c>
      <c r="ED281" s="45"/>
      <c r="EE281" s="44">
        <f>AO272</f>
        <v>0</v>
      </c>
      <c r="EF281" s="45"/>
      <c r="EG281" s="44">
        <f>AQ272</f>
        <v>0</v>
      </c>
      <c r="EH281" s="45"/>
      <c r="EI281" s="44">
        <f>Y275</f>
        <v>0</v>
      </c>
      <c r="EJ281" s="45"/>
      <c r="EK281" s="44">
        <f>AA275</f>
        <v>0</v>
      </c>
      <c r="EL281" s="45"/>
      <c r="EM281" s="44">
        <f>AC275</f>
        <v>0</v>
      </c>
      <c r="EN281" s="45"/>
      <c r="EO281" s="44">
        <f>AE275</f>
        <v>0</v>
      </c>
      <c r="EP281" s="45"/>
      <c r="EQ281" s="44">
        <f>AG275</f>
        <v>0</v>
      </c>
      <c r="ER281" s="45"/>
      <c r="ES281" s="44">
        <f>AI275</f>
        <v>0</v>
      </c>
      <c r="ET281" s="45"/>
      <c r="EU281" s="44">
        <f>AK275</f>
        <v>0</v>
      </c>
      <c r="EV281" s="45"/>
      <c r="EW281" s="44">
        <f>AM275</f>
        <v>0</v>
      </c>
      <c r="EX281" s="45"/>
      <c r="EY281" s="44">
        <f>AO275</f>
        <v>0</v>
      </c>
      <c r="EZ281" s="45"/>
      <c r="FA281" s="44">
        <f>AQ275</f>
        <v>0</v>
      </c>
      <c r="FB281" s="45"/>
      <c r="FC281" s="44">
        <f>Y278</f>
        <v>0</v>
      </c>
      <c r="FD281" s="45"/>
      <c r="FE281" s="44">
        <f>AA278</f>
        <v>0</v>
      </c>
      <c r="FF281" s="45"/>
      <c r="FG281" s="44">
        <f>AC278</f>
        <v>0</v>
      </c>
      <c r="FH281" s="45"/>
      <c r="FI281" s="44">
        <f>AE278</f>
        <v>0</v>
      </c>
      <c r="FJ281" s="45"/>
      <c r="FK281" s="44">
        <f>AG278</f>
        <v>0</v>
      </c>
      <c r="FL281" s="45"/>
      <c r="FM281" s="44">
        <f>AI278</f>
        <v>0</v>
      </c>
      <c r="FN281" s="45"/>
      <c r="FO281" s="44">
        <f>AK278</f>
        <v>0</v>
      </c>
      <c r="FP281" s="45"/>
      <c r="FQ281" s="44">
        <f>AM278</f>
        <v>0</v>
      </c>
      <c r="FR281" s="45"/>
      <c r="FS281" s="44">
        <f>AO278</f>
        <v>0</v>
      </c>
      <c r="FT281" s="45"/>
      <c r="FU281" s="44">
        <f>AQ278</f>
        <v>0</v>
      </c>
      <c r="FV281" s="45"/>
    </row>
    <row r="282" spans="1:178" ht="3" customHeight="1" x14ac:dyDescent="0.25">
      <c r="A282" s="24">
        <v>1</v>
      </c>
      <c r="B282" s="28">
        <f>CI262</f>
        <v>0</v>
      </c>
      <c r="C282" s="28">
        <f>CJ262</f>
        <v>0</v>
      </c>
      <c r="D282" s="28">
        <f>CK262</f>
        <v>0</v>
      </c>
      <c r="E282" s="28">
        <f>CL262</f>
        <v>0</v>
      </c>
      <c r="F282" s="28">
        <f>CM262</f>
        <v>0</v>
      </c>
      <c r="H282" s="28">
        <f>CI262</f>
        <v>0</v>
      </c>
      <c r="I282" s="28">
        <f>CJ262</f>
        <v>0</v>
      </c>
      <c r="J282" s="28">
        <f>CK262</f>
        <v>0</v>
      </c>
      <c r="K282" s="28">
        <f>CL262</f>
        <v>0</v>
      </c>
      <c r="L282" s="28">
        <f>CM262</f>
        <v>0</v>
      </c>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CO282" s="3">
        <v>1</v>
      </c>
      <c r="CP282" s="3">
        <v>1</v>
      </c>
    </row>
    <row r="283" spans="1:178" ht="3" customHeight="1" x14ac:dyDescent="0.25">
      <c r="A283" s="24">
        <v>1</v>
      </c>
      <c r="B283" s="28">
        <f>CI284</f>
        <v>0</v>
      </c>
      <c r="C283" s="28">
        <f>CJ284</f>
        <v>0</v>
      </c>
      <c r="D283" s="28">
        <f>CK284</f>
        <v>0</v>
      </c>
      <c r="E283" s="28">
        <f>CL284</f>
        <v>0</v>
      </c>
      <c r="F283" s="28">
        <f>CM284</f>
        <v>0</v>
      </c>
      <c r="H283" s="28">
        <f>CI284</f>
        <v>0</v>
      </c>
      <c r="I283" s="28">
        <f>CJ284</f>
        <v>0</v>
      </c>
      <c r="J283" s="28">
        <f>CK284</f>
        <v>0</v>
      </c>
      <c r="K283" s="28">
        <f>CL284</f>
        <v>0</v>
      </c>
      <c r="L283" s="28">
        <f>CM284</f>
        <v>0</v>
      </c>
      <c r="CO283" s="3">
        <v>1</v>
      </c>
      <c r="CP283" s="3">
        <v>1</v>
      </c>
    </row>
    <row r="284" spans="1:178" ht="16.5" customHeight="1" x14ac:dyDescent="0.25">
      <c r="A284" s="24">
        <v>1</v>
      </c>
      <c r="B284" s="28">
        <f>CI284</f>
        <v>0</v>
      </c>
      <c r="C284" s="28">
        <f>CJ284</f>
        <v>0</v>
      </c>
      <c r="D284" s="28">
        <f>CK284</f>
        <v>0</v>
      </c>
      <c r="E284" s="28">
        <f>CL284</f>
        <v>0</v>
      </c>
      <c r="F284" s="28">
        <f>CM284</f>
        <v>0</v>
      </c>
      <c r="H284" s="28">
        <f>CI284</f>
        <v>0</v>
      </c>
      <c r="I284" s="28">
        <f>CJ284</f>
        <v>0</v>
      </c>
      <c r="J284" s="28">
        <f>CK284</f>
        <v>0</v>
      </c>
      <c r="K284" s="28">
        <f>CL284</f>
        <v>0</v>
      </c>
      <c r="L284" s="28">
        <f>CM284</f>
        <v>0</v>
      </c>
      <c r="N284" s="20" t="s">
        <v>30</v>
      </c>
      <c r="Q284" s="16">
        <f>Q262+1</f>
        <v>13</v>
      </c>
      <c r="R284" s="16"/>
      <c r="S284" s="5" t="s">
        <v>2</v>
      </c>
      <c r="Y284" s="49"/>
      <c r="Z284" s="50"/>
      <c r="AA284" s="50"/>
      <c r="AB284" s="50"/>
      <c r="AC284" s="50"/>
      <c r="AD284" s="50"/>
      <c r="AE284" s="50"/>
      <c r="AF284" s="50"/>
      <c r="AG284" s="50"/>
      <c r="AH284" s="50"/>
      <c r="AI284" s="50"/>
      <c r="AJ284" s="50"/>
      <c r="AK284" s="50"/>
      <c r="AL284" s="50"/>
      <c r="AM284" s="50"/>
      <c r="AN284" s="50"/>
      <c r="AO284" s="50"/>
      <c r="AP284" s="51"/>
      <c r="AS284" s="5" t="s">
        <v>23</v>
      </c>
      <c r="AV284" s="52"/>
      <c r="AW284" s="52"/>
      <c r="AX284" s="52"/>
      <c r="AY284" s="52"/>
      <c r="BA284" s="73">
        <f>IF(AW303&gt;0, IF(LEN(Y284)&gt;3,Y284,"Name fehlt"),Y284)</f>
        <v>0</v>
      </c>
      <c r="BB284" s="73"/>
      <c r="BC284" s="73"/>
      <c r="BD284" s="73"/>
      <c r="BE284" s="73"/>
      <c r="BI284" s="64">
        <f>IF(LEN(Y284)&gt;3, DATE((AW$1-BN285),12,31),0)</f>
        <v>0</v>
      </c>
      <c r="BJ284" s="64"/>
      <c r="BK284" s="64"/>
      <c r="BL284" s="64"/>
      <c r="BN284" s="25"/>
      <c r="BO284" s="25"/>
      <c r="BP284" s="25"/>
      <c r="BQ284" s="64">
        <f>IF(LEN(Y284)&gt;3, DATE((AW$1-BV285),1,1),0)</f>
        <v>0</v>
      </c>
      <c r="BR284" s="64"/>
      <c r="BS284" s="64"/>
      <c r="BT284" s="64"/>
      <c r="CI284" s="3">
        <f>IF(LEN(Y284)&gt;3,1,0)</f>
        <v>0</v>
      </c>
      <c r="CJ284" s="3">
        <f>IF(Y287="X",CI284,0)</f>
        <v>0</v>
      </c>
      <c r="CK284" s="3">
        <f>IF(AF287="X",CI284,0)</f>
        <v>0</v>
      </c>
      <c r="CL284" s="3">
        <f>IF(AM287="X",CI284,0)</f>
        <v>0</v>
      </c>
      <c r="CM284" s="3">
        <f>IF(AT287="X",CI284,0)</f>
        <v>0</v>
      </c>
      <c r="CO284" s="3">
        <v>1</v>
      </c>
      <c r="CP284" s="3">
        <v>1</v>
      </c>
    </row>
    <row r="285" spans="1:178" ht="16.5" customHeight="1" x14ac:dyDescent="0.25">
      <c r="A285" s="24">
        <v>1</v>
      </c>
      <c r="B285" s="28">
        <f>CI284</f>
        <v>0</v>
      </c>
      <c r="C285" s="28">
        <f>CJ284</f>
        <v>0</v>
      </c>
      <c r="D285" s="28">
        <f>CK284</f>
        <v>0</v>
      </c>
      <c r="E285" s="28">
        <f>CL284</f>
        <v>0</v>
      </c>
      <c r="F285" s="28">
        <f>CM284</f>
        <v>0</v>
      </c>
      <c r="H285" s="28">
        <f>CI284</f>
        <v>0</v>
      </c>
      <c r="I285" s="28">
        <f>CJ284</f>
        <v>0</v>
      </c>
      <c r="J285" s="28">
        <f>CK284</f>
        <v>0</v>
      </c>
      <c r="K285" s="28">
        <f>CL284</f>
        <v>0</v>
      </c>
      <c r="L285" s="28">
        <f>CM284</f>
        <v>0</v>
      </c>
      <c r="S285" s="5" t="s">
        <v>3</v>
      </c>
      <c r="Y285" s="49"/>
      <c r="Z285" s="50"/>
      <c r="AA285" s="50"/>
      <c r="AB285" s="50"/>
      <c r="AC285" s="50"/>
      <c r="AD285" s="50"/>
      <c r="AE285" s="50"/>
      <c r="AF285" s="50"/>
      <c r="AG285" s="50"/>
      <c r="AH285" s="50"/>
      <c r="AI285" s="50"/>
      <c r="AJ285" s="50"/>
      <c r="AK285" s="50"/>
      <c r="AL285" s="50"/>
      <c r="AM285" s="50"/>
      <c r="AN285" s="50"/>
      <c r="AO285" s="50"/>
      <c r="AP285" s="51"/>
      <c r="AS285" s="5" t="s">
        <v>11</v>
      </c>
      <c r="AW285" s="44" t="str">
        <f>IF(YEAR(AV284)&gt;1900,$AW$1-YEAR(AV284),"")</f>
        <v/>
      </c>
      <c r="AX285" s="68"/>
      <c r="AY285" s="45"/>
      <c r="BA285" s="73">
        <f>IF(LEN(Y284)&gt;3, IF(LEN(Y285)&gt;3, Y285, "Ort fehlt"),Y285)</f>
        <v>0</v>
      </c>
      <c r="BB285" s="73"/>
      <c r="BC285" s="73"/>
      <c r="BD285" s="73"/>
      <c r="BE285" s="73"/>
      <c r="BI285" s="15">
        <f>IF(Y287="X", $BG$4,0)</f>
        <v>0</v>
      </c>
      <c r="BJ285" s="15">
        <f>IF(AF287="X", $BG$5,0)</f>
        <v>0</v>
      </c>
      <c r="BK285" s="15">
        <f>IF(AM287="X", $BG$6,0)</f>
        <v>0</v>
      </c>
      <c r="BL285" s="15">
        <f>IF(AT287="X", $BG$7,0)</f>
        <v>0</v>
      </c>
      <c r="BN285" s="15" t="str">
        <f>IF(LEN(Y284)&gt;3, SUM(BI285:BL285),"")</f>
        <v/>
      </c>
      <c r="BQ285" s="15">
        <f>IF(Y287="X", $BI$4,0)</f>
        <v>0</v>
      </c>
      <c r="BR285" s="15">
        <f>IF(AF287="X", $BI$5,0)</f>
        <v>0</v>
      </c>
      <c r="BS285" s="15">
        <f>IF(AM287="X", $BI$6,0)</f>
        <v>0</v>
      </c>
      <c r="BT285" s="15">
        <f>IF(AT287="X", $BI$7,0)</f>
        <v>0</v>
      </c>
      <c r="BV285" s="15" t="str">
        <f>IF(LEN(Y284)&gt;3, SUM(BQ285:BT285),"")</f>
        <v/>
      </c>
      <c r="CO285" s="3">
        <v>1</v>
      </c>
      <c r="CP285" s="3">
        <v>1</v>
      </c>
    </row>
    <row r="286" spans="1:178" ht="3" customHeight="1" x14ac:dyDescent="0.25">
      <c r="A286" s="24">
        <v>1</v>
      </c>
      <c r="B286" s="28">
        <f>CI284</f>
        <v>0</v>
      </c>
      <c r="C286" s="28">
        <f>CJ284</f>
        <v>0</v>
      </c>
      <c r="D286" s="28">
        <f>CK284</f>
        <v>0</v>
      </c>
      <c r="E286" s="28">
        <f>CL284</f>
        <v>0</v>
      </c>
      <c r="F286" s="28">
        <f>CM284</f>
        <v>0</v>
      </c>
      <c r="H286" s="28">
        <f>CI284</f>
        <v>0</v>
      </c>
      <c r="I286" s="28">
        <f>CJ284</f>
        <v>0</v>
      </c>
      <c r="J286" s="28">
        <f>CK284</f>
        <v>0</v>
      </c>
      <c r="K286" s="28">
        <f>CL284</f>
        <v>0</v>
      </c>
      <c r="L286" s="28">
        <f>CM284</f>
        <v>0</v>
      </c>
      <c r="CO286" s="3">
        <v>1</v>
      </c>
      <c r="CP286" s="3">
        <v>1</v>
      </c>
    </row>
    <row r="287" spans="1:178" ht="16.5" customHeight="1" x14ac:dyDescent="0.25">
      <c r="A287" s="24">
        <v>1</v>
      </c>
      <c r="B287" s="28">
        <f>CI284</f>
        <v>0</v>
      </c>
      <c r="C287" s="28">
        <f>CJ284</f>
        <v>0</v>
      </c>
      <c r="D287" s="28">
        <f>CK284</f>
        <v>0</v>
      </c>
      <c r="E287" s="28">
        <f>CL284</f>
        <v>0</v>
      </c>
      <c r="F287" s="28">
        <f>CM284</f>
        <v>0</v>
      </c>
      <c r="H287" s="28">
        <f>CI284</f>
        <v>0</v>
      </c>
      <c r="I287" s="28">
        <f>CJ284</f>
        <v>0</v>
      </c>
      <c r="J287" s="28">
        <f>CK284</f>
        <v>0</v>
      </c>
      <c r="K287" s="28">
        <f>CL284</f>
        <v>0</v>
      </c>
      <c r="L287" s="28">
        <f>CM284</f>
        <v>0</v>
      </c>
      <c r="S287" s="72" t="s">
        <v>8</v>
      </c>
      <c r="T287" s="72"/>
      <c r="U287" s="72"/>
      <c r="V287" s="72"/>
      <c r="W287" s="72"/>
      <c r="Y287" s="1"/>
      <c r="Z287" s="5" t="str">
        <f>$BA$4</f>
        <v>U17-kniend</v>
      </c>
      <c r="AF287" s="1"/>
      <c r="AG287" s="5" t="str">
        <f>$BA$5</f>
        <v>U23-kniend</v>
      </c>
      <c r="AM287" s="1"/>
      <c r="AN287" s="5" t="str">
        <f>$BA$6</f>
        <v>---</v>
      </c>
      <c r="AT287" s="1"/>
      <c r="AU287" s="5" t="str">
        <f>$BA$7</f>
        <v>---</v>
      </c>
      <c r="BA287" s="15" t="str">
        <f>IF(LEN(Y284)&gt;3, IF(AF287="X", "", IF(AM287="X", "", IF(AT287="X","", IF(Y287="X", Y287,9999)))),"")</f>
        <v/>
      </c>
      <c r="BB287" s="3"/>
      <c r="BC287" s="15" t="str">
        <f>IF(LEN(Y284)&gt;3, IF(Y287="X", "", IF(AM287="X", "", IF(AT287="X","", IF(AF287="X", AF287,9999)))),"")</f>
        <v/>
      </c>
      <c r="BD287" s="3"/>
      <c r="BE287" s="15" t="str">
        <f>IF(LEN(Y284)&gt;3, IF(Y287="X", "", IF(AF287="X", "", IF(AT287="X","", IF(AM287="X", AM287,9999)))),"")</f>
        <v/>
      </c>
      <c r="BF287" s="3"/>
      <c r="BG287" s="15" t="str">
        <f>IF(LEN(Y284)&gt;3, IF(Y287="X", "", IF(AF287="X", "", IF(AM287="X", "",IF(AT287="X", AT287,9999)))),"")</f>
        <v/>
      </c>
      <c r="CO287" s="3">
        <v>1</v>
      </c>
      <c r="CP287" s="3">
        <v>1</v>
      </c>
    </row>
    <row r="288" spans="1:178" ht="3" customHeight="1" x14ac:dyDescent="0.25">
      <c r="A288" s="24">
        <v>1</v>
      </c>
      <c r="B288" s="28">
        <f>CI284</f>
        <v>0</v>
      </c>
      <c r="C288" s="28">
        <f>CJ284</f>
        <v>0</v>
      </c>
      <c r="D288" s="28">
        <f>CK284</f>
        <v>0</v>
      </c>
      <c r="E288" s="28">
        <f>CL284</f>
        <v>0</v>
      </c>
      <c r="F288" s="28">
        <f>CM284</f>
        <v>0</v>
      </c>
      <c r="H288" s="28">
        <f>CI284</f>
        <v>0</v>
      </c>
      <c r="I288" s="28">
        <f>CJ284</f>
        <v>0</v>
      </c>
      <c r="J288" s="28">
        <f>CK284</f>
        <v>0</v>
      </c>
      <c r="K288" s="28">
        <f>CL284</f>
        <v>0</v>
      </c>
      <c r="L288" s="28">
        <f>CM284</f>
        <v>0</v>
      </c>
      <c r="CO288" s="3">
        <v>1</v>
      </c>
      <c r="CP288" s="3">
        <v>1</v>
      </c>
    </row>
    <row r="289" spans="1:178" ht="16.5" customHeight="1" x14ac:dyDescent="0.25">
      <c r="A289" s="24">
        <v>1</v>
      </c>
      <c r="B289" s="28">
        <f>CI284</f>
        <v>0</v>
      </c>
      <c r="C289" s="28">
        <f>CJ284</f>
        <v>0</v>
      </c>
      <c r="D289" s="28">
        <f>CK284</f>
        <v>0</v>
      </c>
      <c r="E289" s="28">
        <f>CL284</f>
        <v>0</v>
      </c>
      <c r="F289" s="28">
        <f>CM284</f>
        <v>0</v>
      </c>
      <c r="H289" s="28">
        <f>CI284</f>
        <v>0</v>
      </c>
      <c r="I289" s="28">
        <f>CJ284</f>
        <v>0</v>
      </c>
      <c r="J289" s="28">
        <f>CK284</f>
        <v>0</v>
      </c>
      <c r="K289" s="28">
        <f>CL284</f>
        <v>0</v>
      </c>
      <c r="L289" s="28">
        <f>CM284</f>
        <v>0</v>
      </c>
      <c r="S289" s="5" t="s">
        <v>4</v>
      </c>
      <c r="Y289" s="1"/>
      <c r="Z289" s="5" t="s">
        <v>27</v>
      </c>
      <c r="AZ289" s="26" t="s">
        <v>26</v>
      </c>
      <c r="BA289" s="15" t="str">
        <f>IF(Y287="X", IF(Y289=$BS$4,Y289,IF(Y289=$BT$4,Y289,"XXX")),"")</f>
        <v/>
      </c>
      <c r="BB289" s="15" t="str">
        <f>IF(AF287="X", IF(Y289=$BS$5,Y289,IF(Y289=$BT$5,Y289,"XXX")),"")</f>
        <v/>
      </c>
      <c r="BC289" s="15" t="str">
        <f>IF(AM287="X", IF(Y289=$BS$6,Y289,IF(Y289=$BT$6,Y289,"XXX")),"")</f>
        <v/>
      </c>
      <c r="BD289" s="15" t="str">
        <f>IF(AT287="X", IF(Y289=$BS$7,Y289,IF(Y289=$BT$7,Y289,"XXX")),"")</f>
        <v/>
      </c>
      <c r="BE289" s="18" t="s">
        <v>26</v>
      </c>
      <c r="BF289" s="15" t="str">
        <f>BA289&amp;BB289&amp;BC289&amp;BD289</f>
        <v/>
      </c>
      <c r="BG289" s="26" t="s">
        <v>26</v>
      </c>
      <c r="BK289" s="26" t="s">
        <v>26</v>
      </c>
      <c r="CO289" s="3">
        <v>1</v>
      </c>
      <c r="CP289" s="3">
        <v>1</v>
      </c>
    </row>
    <row r="290" spans="1:178" ht="3" customHeight="1" x14ac:dyDescent="0.25">
      <c r="A290" s="24">
        <v>0</v>
      </c>
      <c r="B290" s="24">
        <v>0</v>
      </c>
      <c r="C290" s="24">
        <v>0</v>
      </c>
      <c r="D290" s="24">
        <v>0</v>
      </c>
      <c r="E290" s="24">
        <v>0</v>
      </c>
      <c r="F290" s="24">
        <v>0</v>
      </c>
      <c r="H290" s="28">
        <f>CI284*BK291</f>
        <v>0</v>
      </c>
      <c r="I290" s="28">
        <f>CJ284*BF291</f>
        <v>0</v>
      </c>
      <c r="J290" s="28">
        <f>CK284*BG291</f>
        <v>0</v>
      </c>
      <c r="K290" s="28">
        <f>CL284*BH291</f>
        <v>0</v>
      </c>
      <c r="L290" s="28">
        <f>CM284*BI291</f>
        <v>0</v>
      </c>
      <c r="CO290" s="3">
        <v>1</v>
      </c>
      <c r="CP290" s="3">
        <v>1</v>
      </c>
    </row>
    <row r="291" spans="1:178" ht="16.5" customHeight="1" x14ac:dyDescent="0.25">
      <c r="A291" s="24">
        <v>0</v>
      </c>
      <c r="B291" s="24">
        <v>0</v>
      </c>
      <c r="C291" s="24">
        <v>0</v>
      </c>
      <c r="D291" s="24">
        <v>0</v>
      </c>
      <c r="E291" s="24">
        <v>0</v>
      </c>
      <c r="F291" s="24">
        <v>0</v>
      </c>
      <c r="H291" s="28">
        <f>CI284*BK291</f>
        <v>0</v>
      </c>
      <c r="I291" s="28">
        <f>CJ284*BF291</f>
        <v>0</v>
      </c>
      <c r="J291" s="28">
        <f>CK284*BG291</f>
        <v>0</v>
      </c>
      <c r="K291" s="28">
        <f>CL284*BH291</f>
        <v>0</v>
      </c>
      <c r="L291" s="28">
        <f>CM284*BI291</f>
        <v>0</v>
      </c>
      <c r="S291" s="60" t="str">
        <f>IF(BK291=1,"P 1","")</f>
        <v/>
      </c>
      <c r="T291" s="5" t="s">
        <v>5</v>
      </c>
      <c r="Y291" s="53"/>
      <c r="Z291" s="54"/>
      <c r="AA291" s="53"/>
      <c r="AB291" s="54"/>
      <c r="AC291" s="53"/>
      <c r="AD291" s="54"/>
      <c r="AE291" s="53"/>
      <c r="AF291" s="54"/>
      <c r="AG291" s="53"/>
      <c r="AH291" s="54"/>
      <c r="AI291" s="53"/>
      <c r="AJ291" s="54"/>
      <c r="AK291" s="53"/>
      <c r="AL291" s="54"/>
      <c r="AM291" s="53"/>
      <c r="AN291" s="54"/>
      <c r="AO291" s="53"/>
      <c r="AP291" s="54"/>
      <c r="AQ291" s="53"/>
      <c r="AR291" s="54"/>
      <c r="AS291" s="3"/>
      <c r="AW291" s="61"/>
      <c r="AX291" s="62"/>
      <c r="AY291" s="63"/>
      <c r="BA291" s="44">
        <f>SUM(Y291:AR291)*BK291</f>
        <v>0</v>
      </c>
      <c r="BB291" s="68"/>
      <c r="BC291" s="45"/>
      <c r="BF291" s="15">
        <f>IF(Y287="X", IF($BK$4&gt;=10,1,0),0)</f>
        <v>0</v>
      </c>
      <c r="BG291" s="15">
        <f>IF(AF287="X", IF($BK$5&gt;=10,1,0),0)</f>
        <v>0</v>
      </c>
      <c r="BH291" s="15">
        <f>IF(AM287="X", IF($BK$6&gt;=10,1,0),0)</f>
        <v>0</v>
      </c>
      <c r="BI291" s="15">
        <f>IF(AT287="X", IF($BK$7&gt;=10,1,0),0)</f>
        <v>0</v>
      </c>
      <c r="BK291" s="15">
        <f>SUM(BF291:BI291)</f>
        <v>0</v>
      </c>
      <c r="BN291" s="59" t="str">
        <f>IF($CI284=0, "", IF($BK291=0, IF(Y291&lt;&gt;0, 999,-1),Y291))</f>
        <v/>
      </c>
      <c r="BO291" s="59"/>
      <c r="BP291" s="59" t="str">
        <f>IF($CI284=0, "", IF($BK291=0, IF(AA291&lt;&gt;0, 999,-1),AA291))</f>
        <v/>
      </c>
      <c r="BQ291" s="59"/>
      <c r="BR291" s="59" t="str">
        <f>IF($CI284=0, "", IF($BK291=0, IF(AC291&lt;&gt;0, 999,-1),AC291))</f>
        <v/>
      </c>
      <c r="BS291" s="59"/>
      <c r="BT291" s="59" t="str">
        <f>IF($CI284=0, "", IF($BK291=0, IF(AE291&lt;&gt;0, 999,-1),AE291))</f>
        <v/>
      </c>
      <c r="BU291" s="59"/>
      <c r="BV291" s="59" t="str">
        <f>IF($CI284=0, "", IF($BK291=0, IF(AG291&lt;&gt;0, 999,-1),AG291))</f>
        <v/>
      </c>
      <c r="BW291" s="59"/>
      <c r="BX291" s="59" t="str">
        <f>IF($CI284=0, "", IF($BK291=0, IF(AI291&lt;&gt;0, 999,-1),AI291))</f>
        <v/>
      </c>
      <c r="BY291" s="59"/>
      <c r="BZ291" s="59" t="str">
        <f>IF($CI284=0, "", IF($BK291=0, IF(AK291&lt;&gt;0, 999,-1),AK291))</f>
        <v/>
      </c>
      <c r="CA291" s="59"/>
      <c r="CB291" s="59" t="str">
        <f>IF($CI284=0, "", IF($BK291=0, IF(AM291&lt;&gt;0, 999,-1),AM291))</f>
        <v/>
      </c>
      <c r="CC291" s="59"/>
      <c r="CD291" s="59" t="str">
        <f>IF($CI284=0, "", IF($BK291=0, IF(AO291&lt;&gt;0, 999,-1),AO291))</f>
        <v/>
      </c>
      <c r="CE291" s="59"/>
      <c r="CF291" s="59" t="str">
        <f>IF($CI284=0, "", IF($BK291=0, IF(AQ291&lt;&gt;0, 999,-1),AQ291))</f>
        <v/>
      </c>
      <c r="CG291" s="59"/>
      <c r="CO291" s="3">
        <v>1</v>
      </c>
      <c r="CP291" s="3">
        <v>1</v>
      </c>
    </row>
    <row r="292" spans="1:178" ht="16.5" customHeight="1" x14ac:dyDescent="0.25">
      <c r="A292" s="24">
        <v>0</v>
      </c>
      <c r="B292" s="24">
        <v>0</v>
      </c>
      <c r="C292" s="24">
        <v>0</v>
      </c>
      <c r="D292" s="24">
        <v>0</v>
      </c>
      <c r="E292" s="24">
        <v>0</v>
      </c>
      <c r="F292" s="24">
        <v>0</v>
      </c>
      <c r="H292" s="28">
        <f>CI284*BK291</f>
        <v>0</v>
      </c>
      <c r="I292" s="28">
        <f>CJ284*BF291</f>
        <v>0</v>
      </c>
      <c r="J292" s="28">
        <f>CK284*BG291</f>
        <v>0</v>
      </c>
      <c r="K292" s="28">
        <f>CL284*BH291</f>
        <v>0</v>
      </c>
      <c r="L292" s="28">
        <f>CM284*BI291</f>
        <v>0</v>
      </c>
      <c r="S292" s="60"/>
      <c r="T292" s="5" t="s">
        <v>6</v>
      </c>
      <c r="Z292" s="27" t="s">
        <v>32</v>
      </c>
      <c r="AA292" s="55">
        <f>IF($AV$4&lt;&gt;0, AO279+1*BK291,0)</f>
        <v>0</v>
      </c>
      <c r="AB292" s="56"/>
      <c r="AC292" s="56"/>
      <c r="AD292" s="57"/>
      <c r="AN292" s="27" t="s">
        <v>33</v>
      </c>
      <c r="AO292" s="55">
        <f>IF(AA292*BK291&lt;&gt;0, AA292+10/BK292-1,AA292)</f>
        <v>0</v>
      </c>
      <c r="AP292" s="56"/>
      <c r="AQ292" s="56"/>
      <c r="AR292" s="57"/>
      <c r="AW292" s="58" t="s">
        <v>12</v>
      </c>
      <c r="AX292" s="58"/>
      <c r="AY292" s="58"/>
      <c r="BA292" s="59">
        <f>IF(LEN(Y284)&gt;3, 1,0)</f>
        <v>0</v>
      </c>
      <c r="BB292" s="59"/>
      <c r="BC292" s="59"/>
      <c r="BF292" s="15">
        <f>BF291*$BY$4</f>
        <v>0</v>
      </c>
      <c r="BG292" s="15">
        <f>BG291*$BY$5</f>
        <v>0</v>
      </c>
      <c r="BH292" s="15">
        <f>BH291*$BY$6</f>
        <v>0</v>
      </c>
      <c r="BI292" s="15">
        <f>BI291*$BY$7</f>
        <v>0</v>
      </c>
      <c r="BK292" s="15">
        <f>SUM(BF292:BI292)</f>
        <v>0</v>
      </c>
      <c r="CO292" s="3">
        <v>1</v>
      </c>
      <c r="CP292" s="3">
        <v>1</v>
      </c>
    </row>
    <row r="293" spans="1:178" ht="3" customHeight="1" x14ac:dyDescent="0.25">
      <c r="A293" s="24">
        <v>0</v>
      </c>
      <c r="B293" s="24">
        <v>0</v>
      </c>
      <c r="C293" s="24">
        <v>0</v>
      </c>
      <c r="D293" s="24">
        <v>0</v>
      </c>
      <c r="E293" s="24">
        <v>0</v>
      </c>
      <c r="F293" s="24">
        <v>0</v>
      </c>
      <c r="H293" s="28">
        <f>CI284*BK294</f>
        <v>0</v>
      </c>
      <c r="I293" s="28">
        <f>CJ284*BF294</f>
        <v>0</v>
      </c>
      <c r="J293" s="28">
        <f>CK284*BG294</f>
        <v>0</v>
      </c>
      <c r="K293" s="28">
        <f>CL284*BH294</f>
        <v>0</v>
      </c>
      <c r="L293" s="28">
        <f>CM284*BI294</f>
        <v>0</v>
      </c>
      <c r="CO293" s="3">
        <v>1</v>
      </c>
      <c r="CP293" s="3">
        <v>1</v>
      </c>
    </row>
    <row r="294" spans="1:178" ht="16.5" customHeight="1" x14ac:dyDescent="0.25">
      <c r="A294" s="24">
        <v>0</v>
      </c>
      <c r="B294" s="24">
        <v>0</v>
      </c>
      <c r="C294" s="24">
        <v>0</v>
      </c>
      <c r="D294" s="24">
        <v>0</v>
      </c>
      <c r="E294" s="24">
        <v>0</v>
      </c>
      <c r="F294" s="24">
        <v>0</v>
      </c>
      <c r="H294" s="28">
        <f>CI284*BK294</f>
        <v>0</v>
      </c>
      <c r="I294" s="28">
        <f>CJ284*BF294</f>
        <v>0</v>
      </c>
      <c r="J294" s="28">
        <f>CK284*BG294</f>
        <v>0</v>
      </c>
      <c r="K294" s="28">
        <f>CL284*BH294</f>
        <v>0</v>
      </c>
      <c r="L294" s="28">
        <f>CM284*BI294</f>
        <v>0</v>
      </c>
      <c r="S294" s="60" t="str">
        <f>IF(BK294=1,"P 2","")</f>
        <v/>
      </c>
      <c r="T294" s="5" t="s">
        <v>5</v>
      </c>
      <c r="Y294" s="53"/>
      <c r="Z294" s="54"/>
      <c r="AA294" s="53"/>
      <c r="AB294" s="54"/>
      <c r="AC294" s="53"/>
      <c r="AD294" s="54"/>
      <c r="AE294" s="53"/>
      <c r="AF294" s="54"/>
      <c r="AG294" s="53"/>
      <c r="AH294" s="54"/>
      <c r="AI294" s="53"/>
      <c r="AJ294" s="54"/>
      <c r="AK294" s="53"/>
      <c r="AL294" s="54"/>
      <c r="AM294" s="53"/>
      <c r="AN294" s="54"/>
      <c r="AO294" s="53"/>
      <c r="AP294" s="54"/>
      <c r="AQ294" s="53"/>
      <c r="AR294" s="54"/>
      <c r="AS294" s="3"/>
      <c r="AW294" s="61"/>
      <c r="AX294" s="62"/>
      <c r="AY294" s="63"/>
      <c r="BA294" s="44">
        <f>SUM(Y294:AR294)*BK294</f>
        <v>0</v>
      </c>
      <c r="BB294" s="68"/>
      <c r="BC294" s="45"/>
      <c r="BF294" s="15">
        <f>IF(Y287="X", IF($BK$4&gt;=20,1,0),0)</f>
        <v>0</v>
      </c>
      <c r="BG294" s="15">
        <f>IF(AF287="X", IF($BK$5&gt;=20,1,0),0)</f>
        <v>0</v>
      </c>
      <c r="BH294" s="15">
        <f>IF(AM287="X", IF($BK$6&gt;=20,1,0),0)</f>
        <v>0</v>
      </c>
      <c r="BI294" s="15">
        <f>IF(AT287="X", IF($BK$7&gt;=20,1,0),0)</f>
        <v>0</v>
      </c>
      <c r="BK294" s="15">
        <f>SUM(BF294:BI294)</f>
        <v>0</v>
      </c>
      <c r="BN294" s="59" t="str">
        <f>IF($CI284=0, "", IF($BK294=0, IF(Y294&lt;&gt;0, 999,-1),Y294))</f>
        <v/>
      </c>
      <c r="BO294" s="59"/>
      <c r="BP294" s="59" t="str">
        <f>IF($CI284=0, "", IF($BK294=0, IF(AA294&lt;&gt;0, 999,-1),AA294))</f>
        <v/>
      </c>
      <c r="BQ294" s="59"/>
      <c r="BR294" s="59" t="str">
        <f>IF($CI284=0, "", IF($BK294=0, IF(AC294&lt;&gt;0, 999,-1),AC294))</f>
        <v/>
      </c>
      <c r="BS294" s="59"/>
      <c r="BT294" s="59" t="str">
        <f>IF($CI284=0, "", IF($BK294=0, IF(AE294&lt;&gt;0, 999,-1),AE294))</f>
        <v/>
      </c>
      <c r="BU294" s="59"/>
      <c r="BV294" s="59" t="str">
        <f>IF($CI284=0, "", IF($BK294=0, IF(AG294&lt;&gt;0, 999,-1),AG294))</f>
        <v/>
      </c>
      <c r="BW294" s="59"/>
      <c r="BX294" s="59" t="str">
        <f>IF($CI284=0, "", IF($BK294=0, IF(AI294&lt;&gt;0, 999,-1),AI294))</f>
        <v/>
      </c>
      <c r="BY294" s="59"/>
      <c r="BZ294" s="59" t="str">
        <f>IF($CI284=0, "", IF($BK294=0, IF(AK294&lt;&gt;0, 999,-1),AK294))</f>
        <v/>
      </c>
      <c r="CA294" s="59"/>
      <c r="CB294" s="59" t="str">
        <f>IF($CI284=0, "", IF($BK294=0, IF(AM294&lt;&gt;0, 999,-1),AM294))</f>
        <v/>
      </c>
      <c r="CC294" s="59"/>
      <c r="CD294" s="59" t="str">
        <f>IF($CI284=0, "", IF($BK294=0, IF(AO294&lt;&gt;0, 999,-1),AO294))</f>
        <v/>
      </c>
      <c r="CE294" s="59"/>
      <c r="CF294" s="59" t="str">
        <f>IF($CI284=0, "", IF($BK294=0, IF(AQ294&lt;&gt;0, 999,-1),AQ294))</f>
        <v/>
      </c>
      <c r="CG294" s="59"/>
      <c r="CO294" s="3">
        <v>1</v>
      </c>
      <c r="CP294" s="3">
        <v>1</v>
      </c>
    </row>
    <row r="295" spans="1:178" ht="16.5" customHeight="1" x14ac:dyDescent="0.25">
      <c r="A295" s="24">
        <v>0</v>
      </c>
      <c r="B295" s="24">
        <v>0</v>
      </c>
      <c r="C295" s="24">
        <v>0</v>
      </c>
      <c r="D295" s="24">
        <v>0</v>
      </c>
      <c r="E295" s="24">
        <v>0</v>
      </c>
      <c r="F295" s="24">
        <v>0</v>
      </c>
      <c r="H295" s="28">
        <f>CI284*BK294</f>
        <v>0</v>
      </c>
      <c r="I295" s="28">
        <f>CJ284*BF294</f>
        <v>0</v>
      </c>
      <c r="J295" s="28">
        <f>CK284*BG294</f>
        <v>0</v>
      </c>
      <c r="K295" s="28">
        <f>CL284*BH294</f>
        <v>0</v>
      </c>
      <c r="L295" s="28">
        <f>CM284*BI294</f>
        <v>0</v>
      </c>
      <c r="S295" s="60"/>
      <c r="T295" s="5" t="s">
        <v>6</v>
      </c>
      <c r="Z295" s="27" t="s">
        <v>32</v>
      </c>
      <c r="AA295" s="55">
        <f>IF(AO292&lt;&gt;0, AO292+1*BK294,0)</f>
        <v>0</v>
      </c>
      <c r="AB295" s="56"/>
      <c r="AC295" s="56"/>
      <c r="AD295" s="57"/>
      <c r="AN295" s="27" t="s">
        <v>33</v>
      </c>
      <c r="AO295" s="55">
        <f>IF(AA295*BK294&lt;&gt;0, AA295+10/BK295-1,AA295)</f>
        <v>0</v>
      </c>
      <c r="AP295" s="56"/>
      <c r="AQ295" s="56"/>
      <c r="AR295" s="57"/>
      <c r="AW295" s="58" t="s">
        <v>12</v>
      </c>
      <c r="AX295" s="58"/>
      <c r="AY295" s="58"/>
      <c r="BF295" s="15">
        <f>BF294*$BY$4</f>
        <v>0</v>
      </c>
      <c r="BG295" s="15">
        <f>BG294*$BY$5</f>
        <v>0</v>
      </c>
      <c r="BH295" s="15">
        <f>BH294*$BY$6</f>
        <v>0</v>
      </c>
      <c r="BI295" s="15">
        <f>BI294*$BY$7</f>
        <v>0</v>
      </c>
      <c r="BK295" s="15">
        <f>SUM(BF295:BI295)</f>
        <v>0</v>
      </c>
      <c r="CO295" s="3">
        <v>1</v>
      </c>
      <c r="CP295" s="3">
        <v>1</v>
      </c>
    </row>
    <row r="296" spans="1:178" ht="3" customHeight="1" x14ac:dyDescent="0.25">
      <c r="A296" s="24">
        <v>0</v>
      </c>
      <c r="B296" s="24">
        <v>0</v>
      </c>
      <c r="C296" s="24">
        <v>0</v>
      </c>
      <c r="D296" s="24">
        <v>0</v>
      </c>
      <c r="E296" s="24">
        <v>0</v>
      </c>
      <c r="F296" s="24">
        <v>0</v>
      </c>
      <c r="H296" s="28">
        <f>CI284*BK297</f>
        <v>0</v>
      </c>
      <c r="I296" s="28">
        <f>CJ284*BF297</f>
        <v>0</v>
      </c>
      <c r="J296" s="28">
        <f>CK284*BG297</f>
        <v>0</v>
      </c>
      <c r="K296" s="28">
        <f>CL284*BH297</f>
        <v>0</v>
      </c>
      <c r="L296" s="28">
        <f>CM284*BI297</f>
        <v>0</v>
      </c>
      <c r="CO296" s="3">
        <v>1</v>
      </c>
      <c r="CP296" s="3">
        <v>1</v>
      </c>
    </row>
    <row r="297" spans="1:178" ht="16.5" customHeight="1" x14ac:dyDescent="0.25">
      <c r="A297" s="24">
        <v>0</v>
      </c>
      <c r="B297" s="24">
        <v>0</v>
      </c>
      <c r="C297" s="24">
        <v>0</v>
      </c>
      <c r="D297" s="24">
        <v>0</v>
      </c>
      <c r="E297" s="24">
        <v>0</v>
      </c>
      <c r="F297" s="24">
        <v>0</v>
      </c>
      <c r="H297" s="28">
        <f>CI284*BK297</f>
        <v>0</v>
      </c>
      <c r="I297" s="28">
        <f>CJ284*BF297</f>
        <v>0</v>
      </c>
      <c r="J297" s="28">
        <f>CK284*BG297</f>
        <v>0</v>
      </c>
      <c r="K297" s="28">
        <f>CL284*BH297</f>
        <v>0</v>
      </c>
      <c r="L297" s="28">
        <f>CM284*BI297</f>
        <v>0</v>
      </c>
      <c r="S297" s="60" t="str">
        <f>IF(BK297=1,"P 3","")</f>
        <v/>
      </c>
      <c r="T297" s="5" t="s">
        <v>5</v>
      </c>
      <c r="Y297" s="53"/>
      <c r="Z297" s="54"/>
      <c r="AA297" s="53"/>
      <c r="AB297" s="54"/>
      <c r="AC297" s="53"/>
      <c r="AD297" s="54"/>
      <c r="AE297" s="53"/>
      <c r="AF297" s="54"/>
      <c r="AG297" s="53"/>
      <c r="AH297" s="54"/>
      <c r="AI297" s="53"/>
      <c r="AJ297" s="54"/>
      <c r="AK297" s="53"/>
      <c r="AL297" s="54"/>
      <c r="AM297" s="53"/>
      <c r="AN297" s="54"/>
      <c r="AO297" s="53"/>
      <c r="AP297" s="54"/>
      <c r="AQ297" s="53"/>
      <c r="AR297" s="54"/>
      <c r="AS297" s="3"/>
      <c r="AW297" s="61"/>
      <c r="AX297" s="62"/>
      <c r="AY297" s="63"/>
      <c r="BA297" s="44">
        <f>SUM(Y297:AR297)*BK297</f>
        <v>0</v>
      </c>
      <c r="BB297" s="68"/>
      <c r="BC297" s="45"/>
      <c r="BF297" s="15">
        <f>IF(Y287="X", IF($BK$4&gt;=30,1,0),0)</f>
        <v>0</v>
      </c>
      <c r="BG297" s="15">
        <f>IF(AF287="X", IF($BK$5&gt;=30,1,0),0)</f>
        <v>0</v>
      </c>
      <c r="BH297" s="15">
        <f>IF(AM287="X", IF($BK$6&gt;=30,1,0),0)</f>
        <v>0</v>
      </c>
      <c r="BI297" s="15">
        <f>IF(AT287="X", IF($BK$7&gt;=30,1,0),0)</f>
        <v>0</v>
      </c>
      <c r="BK297" s="15">
        <f>SUM(BF297:BI297)</f>
        <v>0</v>
      </c>
      <c r="BN297" s="59" t="str">
        <f>IF($CI284=0, "", IF($BK297=0, IF(Y297&lt;&gt;0, 999,-1),Y297))</f>
        <v/>
      </c>
      <c r="BO297" s="59"/>
      <c r="BP297" s="59" t="str">
        <f>IF($CI284=0, "", IF($BK297=0, IF(AA297&lt;&gt;0, 999,-1),AA297))</f>
        <v/>
      </c>
      <c r="BQ297" s="59"/>
      <c r="BR297" s="59" t="str">
        <f>IF($CI284=0, "", IF($BK297=0, IF(AC297&lt;&gt;0, 999,-1),AC297))</f>
        <v/>
      </c>
      <c r="BS297" s="59"/>
      <c r="BT297" s="59" t="str">
        <f>IF($CI284=0, "", IF($BK297=0, IF(AE297&lt;&gt;0, 999,-1),AE297))</f>
        <v/>
      </c>
      <c r="BU297" s="59"/>
      <c r="BV297" s="59" t="str">
        <f>IF($CI284=0, "", IF($BK297=0, IF(AG297&lt;&gt;0, 999,-1),AG297))</f>
        <v/>
      </c>
      <c r="BW297" s="59"/>
      <c r="BX297" s="59" t="str">
        <f>IF($CI284=0, "", IF($BK297=0, IF(AI297&lt;&gt;0, 999,-1),AI297))</f>
        <v/>
      </c>
      <c r="BY297" s="59"/>
      <c r="BZ297" s="59" t="str">
        <f>IF($CI284=0, "", IF($BK297=0, IF(AK297&lt;&gt;0, 999,-1),AK297))</f>
        <v/>
      </c>
      <c r="CA297" s="59"/>
      <c r="CB297" s="59" t="str">
        <f>IF($CI284=0, "", IF($BK297=0, IF(AM297&lt;&gt;0, 999,-1),AM297))</f>
        <v/>
      </c>
      <c r="CC297" s="59"/>
      <c r="CD297" s="59" t="str">
        <f>IF($CI284=0, "", IF($BK297=0, IF(AO297&lt;&gt;0, 999,-1),AO297))</f>
        <v/>
      </c>
      <c r="CE297" s="59"/>
      <c r="CF297" s="59" t="str">
        <f>IF($CI284=0, "", IF($BK297=0, IF(AQ297&lt;&gt;0, 999,-1),AQ297))</f>
        <v/>
      </c>
      <c r="CG297" s="59"/>
      <c r="CH297" s="3"/>
      <c r="CO297" s="3">
        <v>1</v>
      </c>
      <c r="CP297" s="3">
        <v>1</v>
      </c>
    </row>
    <row r="298" spans="1:178" ht="16.5" customHeight="1" x14ac:dyDescent="0.25">
      <c r="A298" s="24">
        <v>0</v>
      </c>
      <c r="B298" s="24">
        <v>0</v>
      </c>
      <c r="C298" s="24">
        <v>0</v>
      </c>
      <c r="D298" s="24">
        <v>0</v>
      </c>
      <c r="E298" s="24">
        <v>0</v>
      </c>
      <c r="F298" s="24">
        <v>0</v>
      </c>
      <c r="H298" s="28">
        <f>CI284*BK297</f>
        <v>0</v>
      </c>
      <c r="I298" s="28">
        <f>CJ284*BF297</f>
        <v>0</v>
      </c>
      <c r="J298" s="28">
        <f>CK284*BG297</f>
        <v>0</v>
      </c>
      <c r="K298" s="28">
        <f>CL284*BH297</f>
        <v>0</v>
      </c>
      <c r="L298" s="28">
        <f>CM284*BI297</f>
        <v>0</v>
      </c>
      <c r="S298" s="60"/>
      <c r="T298" s="5" t="s">
        <v>6</v>
      </c>
      <c r="Z298" s="27" t="s">
        <v>32</v>
      </c>
      <c r="AA298" s="55">
        <f>IF(AO295&lt;&gt;0, AO295+1*BK297,0)</f>
        <v>0</v>
      </c>
      <c r="AB298" s="56"/>
      <c r="AC298" s="56"/>
      <c r="AD298" s="57"/>
      <c r="AN298" s="27" t="s">
        <v>33</v>
      </c>
      <c r="AO298" s="55">
        <f>IF(AA298*BK297&lt;&gt;0, AA298+10/BK298-1,AA298)</f>
        <v>0</v>
      </c>
      <c r="AP298" s="56"/>
      <c r="AQ298" s="56"/>
      <c r="AR298" s="57"/>
      <c r="AW298" s="58" t="s">
        <v>12</v>
      </c>
      <c r="AX298" s="58"/>
      <c r="AY298" s="58"/>
      <c r="BF298" s="15">
        <f>BF297*$BY$4</f>
        <v>0</v>
      </c>
      <c r="BG298" s="15">
        <f>BG297*$BY$5</f>
        <v>0</v>
      </c>
      <c r="BH298" s="15">
        <f>BH297*$BY$6</f>
        <v>0</v>
      </c>
      <c r="BI298" s="15">
        <f>BI297*$BY$7</f>
        <v>0</v>
      </c>
      <c r="BK298" s="15">
        <f>SUM(BF298:BI298)</f>
        <v>0</v>
      </c>
      <c r="CO298" s="3">
        <v>1</v>
      </c>
      <c r="CP298" s="3">
        <v>1</v>
      </c>
    </row>
    <row r="299" spans="1:178" ht="3" customHeight="1" x14ac:dyDescent="0.25">
      <c r="A299" s="24">
        <v>0</v>
      </c>
      <c r="B299" s="24">
        <v>0</v>
      </c>
      <c r="C299" s="24">
        <v>0</v>
      </c>
      <c r="D299" s="24">
        <v>0</v>
      </c>
      <c r="E299" s="24">
        <v>0</v>
      </c>
      <c r="F299" s="24">
        <v>0</v>
      </c>
      <c r="H299" s="28">
        <f>CI284*BK300</f>
        <v>0</v>
      </c>
      <c r="I299" s="28">
        <f>CJ284*BF300</f>
        <v>0</v>
      </c>
      <c r="J299" s="28">
        <f>CK284*BG300</f>
        <v>0</v>
      </c>
      <c r="K299" s="28">
        <f>CL284*BH300</f>
        <v>0</v>
      </c>
      <c r="L299" s="28">
        <f>CM284*BI300</f>
        <v>0</v>
      </c>
      <c r="CO299" s="3">
        <v>1</v>
      </c>
      <c r="CP299" s="3">
        <v>1</v>
      </c>
    </row>
    <row r="300" spans="1:178" ht="16.5" customHeight="1" x14ac:dyDescent="0.25">
      <c r="A300" s="24">
        <v>0</v>
      </c>
      <c r="B300" s="24">
        <v>0</v>
      </c>
      <c r="C300" s="24">
        <v>0</v>
      </c>
      <c r="D300" s="24">
        <v>0</v>
      </c>
      <c r="E300" s="24">
        <v>0</v>
      </c>
      <c r="F300" s="24">
        <v>0</v>
      </c>
      <c r="H300" s="28">
        <f>CI284*BK300</f>
        <v>0</v>
      </c>
      <c r="I300" s="28">
        <f>CJ284*BF300</f>
        <v>0</v>
      </c>
      <c r="J300" s="28">
        <f>CK284*BG300</f>
        <v>0</v>
      </c>
      <c r="K300" s="28">
        <f>CL284*BH300</f>
        <v>0</v>
      </c>
      <c r="L300" s="28">
        <f>CM284*BI300</f>
        <v>0</v>
      </c>
      <c r="S300" s="60" t="str">
        <f>IF(BK300=1,"P 4","")</f>
        <v/>
      </c>
      <c r="T300" s="5" t="s">
        <v>5</v>
      </c>
      <c r="Y300" s="53"/>
      <c r="Z300" s="54"/>
      <c r="AA300" s="53"/>
      <c r="AB300" s="54"/>
      <c r="AC300" s="53"/>
      <c r="AD300" s="54"/>
      <c r="AE300" s="53"/>
      <c r="AF300" s="54"/>
      <c r="AG300" s="53"/>
      <c r="AH300" s="54"/>
      <c r="AI300" s="53"/>
      <c r="AJ300" s="54"/>
      <c r="AK300" s="53"/>
      <c r="AL300" s="54"/>
      <c r="AM300" s="53"/>
      <c r="AN300" s="54"/>
      <c r="AO300" s="53"/>
      <c r="AP300" s="54"/>
      <c r="AQ300" s="53"/>
      <c r="AR300" s="54"/>
      <c r="AS300" s="3"/>
      <c r="AW300" s="61"/>
      <c r="AX300" s="62"/>
      <c r="AY300" s="63"/>
      <c r="BA300" s="44">
        <f>SUM(Y300:AR300)*BK300</f>
        <v>0</v>
      </c>
      <c r="BB300" s="68"/>
      <c r="BC300" s="45"/>
      <c r="BF300" s="15">
        <f>IF(Y287="X", IF($BK$4&gt;=40,1,0),0)</f>
        <v>0</v>
      </c>
      <c r="BG300" s="15">
        <f>IF(AF287="X", IF($BK$5&gt;=40,1,0),0)</f>
        <v>0</v>
      </c>
      <c r="BH300" s="15">
        <f>IF(AM287="X", IF($BK$6&gt;=40,1,0),0)</f>
        <v>0</v>
      </c>
      <c r="BI300" s="15">
        <f>IF(AT287="X", IF($BK$7&gt;=30,1,0),0)</f>
        <v>0</v>
      </c>
      <c r="BK300" s="15">
        <f>SUM(BF300:BI300)</f>
        <v>0</v>
      </c>
      <c r="BN300" s="59" t="str">
        <f>IF($CI284=0, "", IF($BK300=0, IF(Y300&lt;&gt;0, 999,-1),Y300))</f>
        <v/>
      </c>
      <c r="BO300" s="59"/>
      <c r="BP300" s="59" t="str">
        <f>IF($CI284=0, "", IF($BK300=0, IF(AA300&lt;&gt;0, 999,-1),AA300))</f>
        <v/>
      </c>
      <c r="BQ300" s="59"/>
      <c r="BR300" s="59" t="str">
        <f>IF($CI284=0, "", IF($BK300=0, IF(AC300&lt;&gt;0, 999,-1),AC300))</f>
        <v/>
      </c>
      <c r="BS300" s="59"/>
      <c r="BT300" s="59" t="str">
        <f>IF($CI284=0, "", IF($BK300=0, IF(AE300&lt;&gt;0, 999,-1),AE300))</f>
        <v/>
      </c>
      <c r="BU300" s="59"/>
      <c r="BV300" s="59" t="str">
        <f>IF($CI284=0, "", IF($BK300=0, IF(AG300&lt;&gt;0, 999,-1),AG300))</f>
        <v/>
      </c>
      <c r="BW300" s="59"/>
      <c r="BX300" s="59" t="str">
        <f>IF($CI284=0, "", IF($BK300=0, IF(AI300&lt;&gt;0, 999,-1),AI300))</f>
        <v/>
      </c>
      <c r="BY300" s="59"/>
      <c r="BZ300" s="59" t="str">
        <f>IF($CI284=0, "", IF($BK300=0, IF(AK300&lt;&gt;0, 999,-1),AK300))</f>
        <v/>
      </c>
      <c r="CA300" s="59"/>
      <c r="CB300" s="59" t="str">
        <f>IF($CI284=0, "", IF($BK300=0, IF(AM300&lt;&gt;0, 999,-1),AM300))</f>
        <v/>
      </c>
      <c r="CC300" s="59"/>
      <c r="CD300" s="59" t="str">
        <f>IF($CI284=0, "", IF($BK300=0, IF(AO300&lt;&gt;0, 999,-1),AO300))</f>
        <v/>
      </c>
      <c r="CE300" s="59"/>
      <c r="CF300" s="59" t="str">
        <f>IF($CI284=0, "", IF($BK300=0, IF(AQ300&lt;&gt;0, 999,-1),AQ300))</f>
        <v/>
      </c>
      <c r="CG300" s="59"/>
      <c r="CH300" s="3"/>
      <c r="CO300" s="3">
        <v>1</v>
      </c>
      <c r="CP300" s="3">
        <v>1</v>
      </c>
    </row>
    <row r="301" spans="1:178" ht="16.5" customHeight="1" x14ac:dyDescent="0.25">
      <c r="A301" s="24">
        <v>0</v>
      </c>
      <c r="B301" s="24">
        <v>0</v>
      </c>
      <c r="C301" s="24">
        <v>0</v>
      </c>
      <c r="D301" s="24">
        <v>0</v>
      </c>
      <c r="E301" s="24">
        <v>0</v>
      </c>
      <c r="F301" s="24">
        <v>0</v>
      </c>
      <c r="H301" s="28">
        <f>CI284*BK300</f>
        <v>0</v>
      </c>
      <c r="I301" s="28">
        <f>CJ284*BF300</f>
        <v>0</v>
      </c>
      <c r="J301" s="28">
        <f>CK284*BG300</f>
        <v>0</v>
      </c>
      <c r="K301" s="28">
        <f>CL284*BH300</f>
        <v>0</v>
      </c>
      <c r="L301" s="28">
        <f>CM284*BI300</f>
        <v>0</v>
      </c>
      <c r="S301" s="60"/>
      <c r="T301" s="5" t="s">
        <v>6</v>
      </c>
      <c r="Z301" s="27" t="s">
        <v>32</v>
      </c>
      <c r="AA301" s="55">
        <f>IF(AO298&lt;&gt;0, AO298+1*BK300,0)</f>
        <v>0</v>
      </c>
      <c r="AB301" s="56"/>
      <c r="AC301" s="56"/>
      <c r="AD301" s="57"/>
      <c r="AN301" s="27" t="s">
        <v>33</v>
      </c>
      <c r="AO301" s="55">
        <f>IF(AA301*BK300&lt;&gt;0, AA301+10/BK301-1,AA301)</f>
        <v>0</v>
      </c>
      <c r="AP301" s="56"/>
      <c r="AQ301" s="56"/>
      <c r="AR301" s="57"/>
      <c r="AW301" s="58" t="s">
        <v>12</v>
      </c>
      <c r="AX301" s="58"/>
      <c r="AY301" s="58"/>
      <c r="BF301" s="15">
        <f>BF300*$BY$4</f>
        <v>0</v>
      </c>
      <c r="BG301" s="15">
        <f>BG300*$BY$5</f>
        <v>0</v>
      </c>
      <c r="BH301" s="15">
        <f>BH300*$BY$6</f>
        <v>0</v>
      </c>
      <c r="BI301" s="15">
        <f>BI300*$BY$7</f>
        <v>0</v>
      </c>
      <c r="BK301" s="15">
        <f>SUM(BF301:BI301)</f>
        <v>0</v>
      </c>
      <c r="CO301" s="3">
        <v>1</v>
      </c>
      <c r="CP301" s="3">
        <v>1</v>
      </c>
    </row>
    <row r="302" spans="1:178" ht="3" customHeight="1" x14ac:dyDescent="0.25">
      <c r="A302" s="24">
        <v>0</v>
      </c>
      <c r="B302" s="24">
        <v>0</v>
      </c>
      <c r="C302" s="24">
        <v>0</v>
      </c>
      <c r="D302" s="24">
        <v>0</v>
      </c>
      <c r="E302" s="24">
        <v>0</v>
      </c>
      <c r="F302" s="24">
        <v>0</v>
      </c>
      <c r="H302" s="28">
        <f>CI284</f>
        <v>0</v>
      </c>
      <c r="I302" s="28">
        <f>CJ284</f>
        <v>0</v>
      </c>
      <c r="J302" s="28">
        <f>CK284</f>
        <v>0</v>
      </c>
      <c r="K302" s="28">
        <f>CL284</f>
        <v>0</v>
      </c>
      <c r="L302" s="28">
        <f>CM284</f>
        <v>0</v>
      </c>
      <c r="CO302" s="3">
        <v>1</v>
      </c>
      <c r="CP302" s="3">
        <v>1</v>
      </c>
    </row>
    <row r="303" spans="1:178" s="20" customFormat="1" ht="16.5" customHeight="1" x14ac:dyDescent="0.25">
      <c r="A303" s="24">
        <v>0</v>
      </c>
      <c r="B303" s="24">
        <v>0</v>
      </c>
      <c r="C303" s="24">
        <v>0</v>
      </c>
      <c r="D303" s="24">
        <v>0</v>
      </c>
      <c r="E303" s="24">
        <v>0</v>
      </c>
      <c r="F303" s="24">
        <v>0</v>
      </c>
      <c r="G303" s="16"/>
      <c r="H303" s="28">
        <f>CI284</f>
        <v>0</v>
      </c>
      <c r="I303" s="28">
        <f>CJ284</f>
        <v>0</v>
      </c>
      <c r="J303" s="28">
        <f>CK284</f>
        <v>0</v>
      </c>
      <c r="K303" s="28">
        <f>CL284</f>
        <v>0</v>
      </c>
      <c r="L303" s="28">
        <f>CM284</f>
        <v>0</v>
      </c>
      <c r="T303" s="20" t="s">
        <v>7</v>
      </c>
      <c r="Y303" s="35">
        <f>COUNTIF(CU303:FV303,AA303)</f>
        <v>0</v>
      </c>
      <c r="Z303" s="36" t="s">
        <v>79</v>
      </c>
      <c r="AA303" s="37">
        <f>$BO$12</f>
        <v>10</v>
      </c>
      <c r="AB303" s="35">
        <f>IF(AD303&gt;0,COUNTIF(CU303:FV303,AD303),0)</f>
        <v>0</v>
      </c>
      <c r="AC303" s="36" t="s">
        <v>79</v>
      </c>
      <c r="AD303" s="37">
        <f>AA303-1</f>
        <v>9</v>
      </c>
      <c r="AE303" s="35">
        <f>IF(AG303&gt;0,COUNTIF(CU303:FV303,AG303),0)</f>
        <v>0</v>
      </c>
      <c r="AF303" s="36" t="s">
        <v>79</v>
      </c>
      <c r="AG303" s="37">
        <f>AD303-1</f>
        <v>8</v>
      </c>
      <c r="AH303" s="35">
        <f>IF(AJ303&gt;0,COUNTIF(CU303:FV303,AJ303),0)</f>
        <v>0</v>
      </c>
      <c r="AI303" s="36" t="s">
        <v>79</v>
      </c>
      <c r="AJ303" s="37">
        <f>AG303-1</f>
        <v>7</v>
      </c>
      <c r="AK303" s="35">
        <f>IF(AM303&gt;0,COUNTIF(CU303:FV303,AM303),0)</f>
        <v>0</v>
      </c>
      <c r="AL303" s="36" t="s">
        <v>79</v>
      </c>
      <c r="AM303" s="37">
        <f>AJ303-1</f>
        <v>6</v>
      </c>
      <c r="AN303" s="35">
        <f>IF(AP303&gt;0,COUNTIF(CU303:FV303,AP303),0)</f>
        <v>0</v>
      </c>
      <c r="AO303" s="36" t="s">
        <v>79</v>
      </c>
      <c r="AP303" s="37">
        <f>AM303-1</f>
        <v>5</v>
      </c>
      <c r="AQ303" s="35">
        <f>IF(AS303&gt;0,COUNTIF(CU303:FV303,AS303),0)</f>
        <v>0</v>
      </c>
      <c r="AR303" s="36" t="s">
        <v>79</v>
      </c>
      <c r="AS303" s="37">
        <f>AP303-1</f>
        <v>4</v>
      </c>
      <c r="AW303" s="46">
        <f>AW291*BK291+AW294*BK294+AW297*BK297+AW300*BK300</f>
        <v>0</v>
      </c>
      <c r="AX303" s="47"/>
      <c r="AY303" s="48"/>
      <c r="BK303" s="29">
        <f>IF(AW303&gt;0,1,0)</f>
        <v>0</v>
      </c>
      <c r="CI303" s="16"/>
      <c r="CJ303" s="16"/>
      <c r="CK303" s="16"/>
      <c r="CL303" s="16"/>
      <c r="CM303" s="16"/>
      <c r="CO303" s="3">
        <v>1</v>
      </c>
      <c r="CP303" s="3">
        <v>1</v>
      </c>
      <c r="CU303" s="44">
        <f>Y291</f>
        <v>0</v>
      </c>
      <c r="CV303" s="45"/>
      <c r="CW303" s="44">
        <f>AA291</f>
        <v>0</v>
      </c>
      <c r="CX303" s="45"/>
      <c r="CY303" s="44">
        <f>AC291</f>
        <v>0</v>
      </c>
      <c r="CZ303" s="45"/>
      <c r="DA303" s="44">
        <f>AE291</f>
        <v>0</v>
      </c>
      <c r="DB303" s="45"/>
      <c r="DC303" s="44">
        <f>AG291</f>
        <v>0</v>
      </c>
      <c r="DD303" s="45"/>
      <c r="DE303" s="44">
        <f>AI291</f>
        <v>0</v>
      </c>
      <c r="DF303" s="45"/>
      <c r="DG303" s="44">
        <f>AK291</f>
        <v>0</v>
      </c>
      <c r="DH303" s="45"/>
      <c r="DI303" s="44">
        <f>AM291</f>
        <v>0</v>
      </c>
      <c r="DJ303" s="45"/>
      <c r="DK303" s="44">
        <f>AO291</f>
        <v>0</v>
      </c>
      <c r="DL303" s="45"/>
      <c r="DM303" s="44">
        <f>AQ291</f>
        <v>0</v>
      </c>
      <c r="DN303" s="45"/>
      <c r="DO303" s="44">
        <f>Y294</f>
        <v>0</v>
      </c>
      <c r="DP303" s="45"/>
      <c r="DQ303" s="44">
        <f>AA294</f>
        <v>0</v>
      </c>
      <c r="DR303" s="45"/>
      <c r="DS303" s="44">
        <f>AC294</f>
        <v>0</v>
      </c>
      <c r="DT303" s="45"/>
      <c r="DU303" s="44">
        <f>AE294</f>
        <v>0</v>
      </c>
      <c r="DV303" s="45"/>
      <c r="DW303" s="44">
        <f>AG294</f>
        <v>0</v>
      </c>
      <c r="DX303" s="45"/>
      <c r="DY303" s="44">
        <f>AI294</f>
        <v>0</v>
      </c>
      <c r="DZ303" s="45"/>
      <c r="EA303" s="44">
        <f>AK294</f>
        <v>0</v>
      </c>
      <c r="EB303" s="45"/>
      <c r="EC303" s="44">
        <f>AM294</f>
        <v>0</v>
      </c>
      <c r="ED303" s="45"/>
      <c r="EE303" s="44">
        <f>AO294</f>
        <v>0</v>
      </c>
      <c r="EF303" s="45"/>
      <c r="EG303" s="44">
        <f>AQ294</f>
        <v>0</v>
      </c>
      <c r="EH303" s="45"/>
      <c r="EI303" s="44">
        <f>Y297</f>
        <v>0</v>
      </c>
      <c r="EJ303" s="45"/>
      <c r="EK303" s="44">
        <f>AA297</f>
        <v>0</v>
      </c>
      <c r="EL303" s="45"/>
      <c r="EM303" s="44">
        <f>AC297</f>
        <v>0</v>
      </c>
      <c r="EN303" s="45"/>
      <c r="EO303" s="44">
        <f>AE297</f>
        <v>0</v>
      </c>
      <c r="EP303" s="45"/>
      <c r="EQ303" s="44">
        <f>AG297</f>
        <v>0</v>
      </c>
      <c r="ER303" s="45"/>
      <c r="ES303" s="44">
        <f>AI297</f>
        <v>0</v>
      </c>
      <c r="ET303" s="45"/>
      <c r="EU303" s="44">
        <f>AK297</f>
        <v>0</v>
      </c>
      <c r="EV303" s="45"/>
      <c r="EW303" s="44">
        <f>AM297</f>
        <v>0</v>
      </c>
      <c r="EX303" s="45"/>
      <c r="EY303" s="44">
        <f>AO297</f>
        <v>0</v>
      </c>
      <c r="EZ303" s="45"/>
      <c r="FA303" s="44">
        <f>AQ297</f>
        <v>0</v>
      </c>
      <c r="FB303" s="45"/>
      <c r="FC303" s="44">
        <f>Y300</f>
        <v>0</v>
      </c>
      <c r="FD303" s="45"/>
      <c r="FE303" s="44">
        <f>AA300</f>
        <v>0</v>
      </c>
      <c r="FF303" s="45"/>
      <c r="FG303" s="44">
        <f>AC300</f>
        <v>0</v>
      </c>
      <c r="FH303" s="45"/>
      <c r="FI303" s="44">
        <f>AE300</f>
        <v>0</v>
      </c>
      <c r="FJ303" s="45"/>
      <c r="FK303" s="44">
        <f>AG300</f>
        <v>0</v>
      </c>
      <c r="FL303" s="45"/>
      <c r="FM303" s="44">
        <f>AI300</f>
        <v>0</v>
      </c>
      <c r="FN303" s="45"/>
      <c r="FO303" s="44">
        <f>AK300</f>
        <v>0</v>
      </c>
      <c r="FP303" s="45"/>
      <c r="FQ303" s="44">
        <f>AM300</f>
        <v>0</v>
      </c>
      <c r="FR303" s="45"/>
      <c r="FS303" s="44">
        <f>AO300</f>
        <v>0</v>
      </c>
      <c r="FT303" s="45"/>
      <c r="FU303" s="44">
        <f>AQ300</f>
        <v>0</v>
      </c>
      <c r="FV303" s="45"/>
    </row>
    <row r="304" spans="1:178" ht="3" customHeight="1" x14ac:dyDescent="0.25">
      <c r="A304" s="24">
        <v>1</v>
      </c>
      <c r="B304" s="28">
        <f>CI284</f>
        <v>0</v>
      </c>
      <c r="C304" s="28">
        <f>CJ284</f>
        <v>0</v>
      </c>
      <c r="D304" s="28">
        <f>CK284</f>
        <v>0</v>
      </c>
      <c r="E304" s="28">
        <f>CL284</f>
        <v>0</v>
      </c>
      <c r="F304" s="28">
        <f>CM284</f>
        <v>0</v>
      </c>
      <c r="H304" s="28">
        <f>CI284</f>
        <v>0</v>
      </c>
      <c r="I304" s="28">
        <f>CJ284</f>
        <v>0</v>
      </c>
      <c r="J304" s="28">
        <f>CK284</f>
        <v>0</v>
      </c>
      <c r="K304" s="28">
        <f>CL284</f>
        <v>0</v>
      </c>
      <c r="L304" s="28">
        <f>CM284</f>
        <v>0</v>
      </c>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c r="AT304" s="22"/>
      <c r="AU304" s="22"/>
      <c r="AV304" s="22"/>
      <c r="AW304" s="22"/>
      <c r="AX304" s="22"/>
      <c r="AY304" s="22"/>
      <c r="CO304" s="3">
        <v>1</v>
      </c>
      <c r="CP304" s="3">
        <v>1</v>
      </c>
    </row>
    <row r="305" spans="1:94" ht="3" customHeight="1" x14ac:dyDescent="0.25">
      <c r="A305" s="24">
        <v>1</v>
      </c>
      <c r="B305" s="28">
        <f>CI306</f>
        <v>0</v>
      </c>
      <c r="C305" s="28">
        <f>CJ306</f>
        <v>0</v>
      </c>
      <c r="D305" s="28">
        <f>CK306</f>
        <v>0</v>
      </c>
      <c r="E305" s="28">
        <f>CL306</f>
        <v>0</v>
      </c>
      <c r="F305" s="28">
        <f>CM306</f>
        <v>0</v>
      </c>
      <c r="H305" s="28">
        <f>CI306</f>
        <v>0</v>
      </c>
      <c r="I305" s="28">
        <f>CJ306</f>
        <v>0</v>
      </c>
      <c r="J305" s="28">
        <f>CK306</f>
        <v>0</v>
      </c>
      <c r="K305" s="28">
        <f>CL306</f>
        <v>0</v>
      </c>
      <c r="L305" s="28">
        <f>CM306</f>
        <v>0</v>
      </c>
      <c r="CO305" s="3">
        <v>1</v>
      </c>
      <c r="CP305" s="3">
        <v>1</v>
      </c>
    </row>
    <row r="306" spans="1:94" ht="16.5" customHeight="1" x14ac:dyDescent="0.25">
      <c r="A306" s="24">
        <v>1</v>
      </c>
      <c r="B306" s="28">
        <f>CI306</f>
        <v>0</v>
      </c>
      <c r="C306" s="28">
        <f>CJ306</f>
        <v>0</v>
      </c>
      <c r="D306" s="28">
        <f>CK306</f>
        <v>0</v>
      </c>
      <c r="E306" s="28">
        <f>CL306</f>
        <v>0</v>
      </c>
      <c r="F306" s="28">
        <f>CM306</f>
        <v>0</v>
      </c>
      <c r="H306" s="28">
        <f>CI306</f>
        <v>0</v>
      </c>
      <c r="I306" s="28">
        <f>CJ306</f>
        <v>0</v>
      </c>
      <c r="J306" s="28">
        <f>CK306</f>
        <v>0</v>
      </c>
      <c r="K306" s="28">
        <f>CL306</f>
        <v>0</v>
      </c>
      <c r="L306" s="28">
        <f>CM306</f>
        <v>0</v>
      </c>
      <c r="N306" s="20" t="s">
        <v>30</v>
      </c>
      <c r="Q306" s="16">
        <f>Q284+1</f>
        <v>14</v>
      </c>
      <c r="R306" s="16"/>
      <c r="S306" s="5" t="s">
        <v>2</v>
      </c>
      <c r="Y306" s="49"/>
      <c r="Z306" s="50"/>
      <c r="AA306" s="50"/>
      <c r="AB306" s="50"/>
      <c r="AC306" s="50"/>
      <c r="AD306" s="50"/>
      <c r="AE306" s="50"/>
      <c r="AF306" s="50"/>
      <c r="AG306" s="50"/>
      <c r="AH306" s="50"/>
      <c r="AI306" s="50"/>
      <c r="AJ306" s="50"/>
      <c r="AK306" s="50"/>
      <c r="AL306" s="50"/>
      <c r="AM306" s="50"/>
      <c r="AN306" s="50"/>
      <c r="AO306" s="50"/>
      <c r="AP306" s="51"/>
      <c r="AS306" s="5" t="s">
        <v>23</v>
      </c>
      <c r="AV306" s="52"/>
      <c r="AW306" s="52"/>
      <c r="AX306" s="52"/>
      <c r="AY306" s="52"/>
      <c r="BA306" s="73">
        <f>IF(AW325&gt;0, IF(LEN(Y306)&gt;3,Y306,"Name fehlt"),Y306)</f>
        <v>0</v>
      </c>
      <c r="BB306" s="73"/>
      <c r="BC306" s="73"/>
      <c r="BD306" s="73"/>
      <c r="BE306" s="73"/>
      <c r="BI306" s="64">
        <f>IF(LEN(Y306)&gt;3, DATE((AW$1-BN307),12,31),0)</f>
        <v>0</v>
      </c>
      <c r="BJ306" s="64"/>
      <c r="BK306" s="64"/>
      <c r="BL306" s="64"/>
      <c r="BN306" s="25"/>
      <c r="BO306" s="25"/>
      <c r="BP306" s="25"/>
      <c r="BQ306" s="64">
        <f>IF(LEN(Y306)&gt;3, DATE((AW$1-BV307),1,1),0)</f>
        <v>0</v>
      </c>
      <c r="BR306" s="64"/>
      <c r="BS306" s="64"/>
      <c r="BT306" s="64"/>
      <c r="CI306" s="3">
        <f>IF(LEN(Y306)&gt;3,1,0)</f>
        <v>0</v>
      </c>
      <c r="CJ306" s="3">
        <f>IF(Y309="X",CI306,0)</f>
        <v>0</v>
      </c>
      <c r="CK306" s="3">
        <f>IF(AF309="X",CI306,0)</f>
        <v>0</v>
      </c>
      <c r="CL306" s="3">
        <f>IF(AM309="X",CI306,0)</f>
        <v>0</v>
      </c>
      <c r="CM306" s="3">
        <f>IF(AT309="X",CI306,0)</f>
        <v>0</v>
      </c>
      <c r="CO306" s="3">
        <v>1</v>
      </c>
      <c r="CP306" s="3">
        <v>1</v>
      </c>
    </row>
    <row r="307" spans="1:94" ht="16.5" customHeight="1" x14ac:dyDescent="0.25">
      <c r="A307" s="24">
        <v>1</v>
      </c>
      <c r="B307" s="28">
        <f>CI306</f>
        <v>0</v>
      </c>
      <c r="C307" s="28">
        <f>CJ306</f>
        <v>0</v>
      </c>
      <c r="D307" s="28">
        <f>CK306</f>
        <v>0</v>
      </c>
      <c r="E307" s="28">
        <f>CL306</f>
        <v>0</v>
      </c>
      <c r="F307" s="28">
        <f>CM306</f>
        <v>0</v>
      </c>
      <c r="H307" s="28">
        <f>CI306</f>
        <v>0</v>
      </c>
      <c r="I307" s="28">
        <f>CJ306</f>
        <v>0</v>
      </c>
      <c r="J307" s="28">
        <f>CK306</f>
        <v>0</v>
      </c>
      <c r="K307" s="28">
        <f>CL306</f>
        <v>0</v>
      </c>
      <c r="L307" s="28">
        <f>CM306</f>
        <v>0</v>
      </c>
      <c r="S307" s="5" t="s">
        <v>3</v>
      </c>
      <c r="Y307" s="49"/>
      <c r="Z307" s="50"/>
      <c r="AA307" s="50"/>
      <c r="AB307" s="50"/>
      <c r="AC307" s="50"/>
      <c r="AD307" s="50"/>
      <c r="AE307" s="50"/>
      <c r="AF307" s="50"/>
      <c r="AG307" s="50"/>
      <c r="AH307" s="50"/>
      <c r="AI307" s="50"/>
      <c r="AJ307" s="50"/>
      <c r="AK307" s="50"/>
      <c r="AL307" s="50"/>
      <c r="AM307" s="50"/>
      <c r="AN307" s="50"/>
      <c r="AO307" s="50"/>
      <c r="AP307" s="51"/>
      <c r="AS307" s="5" t="s">
        <v>11</v>
      </c>
      <c r="AW307" s="44" t="str">
        <f>IF(YEAR(AV306)&gt;1900,$AW$1-YEAR(AV306),"")</f>
        <v/>
      </c>
      <c r="AX307" s="68"/>
      <c r="AY307" s="45"/>
      <c r="BA307" s="73">
        <f>IF(LEN(Y306)&gt;3, IF(LEN(Y307)&gt;3, Y307, "Ort fehlt"),Y307)</f>
        <v>0</v>
      </c>
      <c r="BB307" s="73"/>
      <c r="BC307" s="73"/>
      <c r="BD307" s="73"/>
      <c r="BE307" s="73"/>
      <c r="BI307" s="15">
        <f>IF(Y309="X", $BG$4,0)</f>
        <v>0</v>
      </c>
      <c r="BJ307" s="15">
        <f>IF(AF309="X", $BG$5,0)</f>
        <v>0</v>
      </c>
      <c r="BK307" s="15">
        <f>IF(AM309="X", $BG$6,0)</f>
        <v>0</v>
      </c>
      <c r="BL307" s="15">
        <f>IF(AT309="X", $BG$7,0)</f>
        <v>0</v>
      </c>
      <c r="BN307" s="15" t="str">
        <f>IF(LEN(Y306)&gt;3, SUM(BI307:BL307),"")</f>
        <v/>
      </c>
      <c r="BQ307" s="15">
        <f>IF(Y309="X", $BI$4,0)</f>
        <v>0</v>
      </c>
      <c r="BR307" s="15">
        <f>IF(AF309="X", $BI$5,0)</f>
        <v>0</v>
      </c>
      <c r="BS307" s="15">
        <f>IF(AM309="X", $BI$6,0)</f>
        <v>0</v>
      </c>
      <c r="BT307" s="15">
        <f>IF(AT309="X", $BI$7,0)</f>
        <v>0</v>
      </c>
      <c r="BV307" s="15" t="str">
        <f>IF(LEN(Y306)&gt;3, SUM(BQ307:BT307),"")</f>
        <v/>
      </c>
      <c r="CO307" s="3">
        <v>1</v>
      </c>
      <c r="CP307" s="3">
        <v>1</v>
      </c>
    </row>
    <row r="308" spans="1:94" ht="3" customHeight="1" x14ac:dyDescent="0.25">
      <c r="A308" s="24">
        <v>1</v>
      </c>
      <c r="B308" s="28">
        <f>CI306</f>
        <v>0</v>
      </c>
      <c r="C308" s="28">
        <f>CJ306</f>
        <v>0</v>
      </c>
      <c r="D308" s="28">
        <f>CK306</f>
        <v>0</v>
      </c>
      <c r="E308" s="28">
        <f>CL306</f>
        <v>0</v>
      </c>
      <c r="F308" s="28">
        <f>CM306</f>
        <v>0</v>
      </c>
      <c r="H308" s="28">
        <f>CI306</f>
        <v>0</v>
      </c>
      <c r="I308" s="28">
        <f>CJ306</f>
        <v>0</v>
      </c>
      <c r="J308" s="28">
        <f>CK306</f>
        <v>0</v>
      </c>
      <c r="K308" s="28">
        <f>CL306</f>
        <v>0</v>
      </c>
      <c r="L308" s="28">
        <f>CM306</f>
        <v>0</v>
      </c>
      <c r="CO308" s="3">
        <v>1</v>
      </c>
      <c r="CP308" s="3">
        <v>1</v>
      </c>
    </row>
    <row r="309" spans="1:94" ht="16.5" customHeight="1" x14ac:dyDescent="0.25">
      <c r="A309" s="24">
        <v>1</v>
      </c>
      <c r="B309" s="28">
        <f>CI306</f>
        <v>0</v>
      </c>
      <c r="C309" s="28">
        <f>CJ306</f>
        <v>0</v>
      </c>
      <c r="D309" s="28">
        <f>CK306</f>
        <v>0</v>
      </c>
      <c r="E309" s="28">
        <f>CL306</f>
        <v>0</v>
      </c>
      <c r="F309" s="28">
        <f>CM306</f>
        <v>0</v>
      </c>
      <c r="H309" s="28">
        <f>CI306</f>
        <v>0</v>
      </c>
      <c r="I309" s="28">
        <f>CJ306</f>
        <v>0</v>
      </c>
      <c r="J309" s="28">
        <f>CK306</f>
        <v>0</v>
      </c>
      <c r="K309" s="28">
        <f>CL306</f>
        <v>0</v>
      </c>
      <c r="L309" s="28">
        <f>CM306</f>
        <v>0</v>
      </c>
      <c r="S309" s="72" t="s">
        <v>8</v>
      </c>
      <c r="T309" s="72"/>
      <c r="U309" s="72"/>
      <c r="V309" s="72"/>
      <c r="W309" s="72"/>
      <c r="Y309" s="1"/>
      <c r="Z309" s="5" t="str">
        <f>$BA$4</f>
        <v>U17-kniend</v>
      </c>
      <c r="AF309" s="1"/>
      <c r="AG309" s="5" t="str">
        <f>$BA$5</f>
        <v>U23-kniend</v>
      </c>
      <c r="AM309" s="1"/>
      <c r="AN309" s="5" t="str">
        <f>$BA$6</f>
        <v>---</v>
      </c>
      <c r="AT309" s="1"/>
      <c r="AU309" s="5" t="str">
        <f>$BA$7</f>
        <v>---</v>
      </c>
      <c r="BA309" s="15" t="str">
        <f>IF(LEN(Y306)&gt;3, IF(AF309="X", "", IF(AM309="X", "", IF(AT309="X","", IF(Y309="X", Y309,9999)))),"")</f>
        <v/>
      </c>
      <c r="BB309" s="3"/>
      <c r="BC309" s="15" t="str">
        <f>IF(LEN(Y306)&gt;3, IF(Y309="X", "", IF(AM309="X", "", IF(AT309="X","", IF(AF309="X", AF309,9999)))),"")</f>
        <v/>
      </c>
      <c r="BD309" s="3"/>
      <c r="BE309" s="15" t="str">
        <f>IF(LEN(Y306)&gt;3, IF(Y309="X", "", IF(AF309="X", "", IF(AT309="X","", IF(AM309="X", AM309,9999)))),"")</f>
        <v/>
      </c>
      <c r="BF309" s="3"/>
      <c r="BG309" s="15" t="str">
        <f>IF(LEN(Y306)&gt;3, IF(Y309="X", "", IF(AF309="X", "", IF(AM309="X", "",IF(AT309="X", AT309,9999)))),"")</f>
        <v/>
      </c>
      <c r="CO309" s="3">
        <v>1</v>
      </c>
      <c r="CP309" s="3">
        <v>1</v>
      </c>
    </row>
    <row r="310" spans="1:94" ht="3" customHeight="1" x14ac:dyDescent="0.25">
      <c r="A310" s="24">
        <v>1</v>
      </c>
      <c r="B310" s="28">
        <f>CI306</f>
        <v>0</v>
      </c>
      <c r="C310" s="28">
        <f>CJ306</f>
        <v>0</v>
      </c>
      <c r="D310" s="28">
        <f>CK306</f>
        <v>0</v>
      </c>
      <c r="E310" s="28">
        <f>CL306</f>
        <v>0</v>
      </c>
      <c r="F310" s="28">
        <f>CM306</f>
        <v>0</v>
      </c>
      <c r="H310" s="28">
        <f>CI306</f>
        <v>0</v>
      </c>
      <c r="I310" s="28">
        <f>CJ306</f>
        <v>0</v>
      </c>
      <c r="J310" s="28">
        <f>CK306</f>
        <v>0</v>
      </c>
      <c r="K310" s="28">
        <f>CL306</f>
        <v>0</v>
      </c>
      <c r="L310" s="28">
        <f>CM306</f>
        <v>0</v>
      </c>
      <c r="CO310" s="3">
        <v>1</v>
      </c>
      <c r="CP310" s="3">
        <v>1</v>
      </c>
    </row>
    <row r="311" spans="1:94" ht="16.5" customHeight="1" x14ac:dyDescent="0.25">
      <c r="A311" s="24">
        <v>1</v>
      </c>
      <c r="B311" s="28">
        <f>CI306</f>
        <v>0</v>
      </c>
      <c r="C311" s="28">
        <f>CJ306</f>
        <v>0</v>
      </c>
      <c r="D311" s="28">
        <f>CK306</f>
        <v>0</v>
      </c>
      <c r="E311" s="28">
        <f>CL306</f>
        <v>0</v>
      </c>
      <c r="F311" s="28">
        <f>CM306</f>
        <v>0</v>
      </c>
      <c r="H311" s="28">
        <f>CI306</f>
        <v>0</v>
      </c>
      <c r="I311" s="28">
        <f>CJ306</f>
        <v>0</v>
      </c>
      <c r="J311" s="28">
        <f>CK306</f>
        <v>0</v>
      </c>
      <c r="K311" s="28">
        <f>CL306</f>
        <v>0</v>
      </c>
      <c r="L311" s="28">
        <f>CM306</f>
        <v>0</v>
      </c>
      <c r="S311" s="5" t="s">
        <v>4</v>
      </c>
      <c r="Y311" s="1"/>
      <c r="Z311" s="5" t="s">
        <v>27</v>
      </c>
      <c r="AZ311" s="26" t="s">
        <v>26</v>
      </c>
      <c r="BA311" s="15" t="str">
        <f>IF(Y309="X", IF(Y311=$BS$4,Y311,IF(Y311=$BT$4,Y311,"XXX")),"")</f>
        <v/>
      </c>
      <c r="BB311" s="15" t="str">
        <f>IF(AF309="X", IF(Y311=$BS$5,Y311,IF(Y311=$BT$5,Y311,"XXX")),"")</f>
        <v/>
      </c>
      <c r="BC311" s="15" t="str">
        <f>IF(AM309="X", IF(Y311=$BS$6,Y311,IF(Y311=$BT$6,Y311,"XXX")),"")</f>
        <v/>
      </c>
      <c r="BD311" s="15" t="str">
        <f>IF(AT309="X", IF(Y311=$BS$7,Y311,IF(Y311=$BT$7,Y311,"XXX")),"")</f>
        <v/>
      </c>
      <c r="BE311" s="18" t="s">
        <v>26</v>
      </c>
      <c r="BF311" s="15" t="str">
        <f>BA311&amp;BB311&amp;BC311&amp;BD311</f>
        <v/>
      </c>
      <c r="BG311" s="26" t="s">
        <v>26</v>
      </c>
      <c r="BK311" s="26" t="s">
        <v>26</v>
      </c>
      <c r="CO311" s="3">
        <v>1</v>
      </c>
      <c r="CP311" s="3">
        <v>1</v>
      </c>
    </row>
    <row r="312" spans="1:94" ht="3" customHeight="1" x14ac:dyDescent="0.25">
      <c r="A312" s="24">
        <v>0</v>
      </c>
      <c r="B312" s="24">
        <v>0</v>
      </c>
      <c r="C312" s="24">
        <v>0</v>
      </c>
      <c r="D312" s="24">
        <v>0</v>
      </c>
      <c r="E312" s="24">
        <v>0</v>
      </c>
      <c r="F312" s="24">
        <v>0</v>
      </c>
      <c r="H312" s="28">
        <f>CI306*BK313</f>
        <v>0</v>
      </c>
      <c r="I312" s="28">
        <f>CJ306*BF313</f>
        <v>0</v>
      </c>
      <c r="J312" s="28">
        <f>CK306*BG313</f>
        <v>0</v>
      </c>
      <c r="K312" s="28">
        <f>CL306*BH313</f>
        <v>0</v>
      </c>
      <c r="L312" s="28">
        <f>CM306*BI313</f>
        <v>0</v>
      </c>
      <c r="CO312" s="3">
        <v>1</v>
      </c>
      <c r="CP312" s="3">
        <v>1</v>
      </c>
    </row>
    <row r="313" spans="1:94" ht="16.5" customHeight="1" x14ac:dyDescent="0.25">
      <c r="A313" s="24">
        <v>0</v>
      </c>
      <c r="B313" s="24">
        <v>0</v>
      </c>
      <c r="C313" s="24">
        <v>0</v>
      </c>
      <c r="D313" s="24">
        <v>0</v>
      </c>
      <c r="E313" s="24">
        <v>0</v>
      </c>
      <c r="F313" s="24">
        <v>0</v>
      </c>
      <c r="H313" s="28">
        <f>CI306*BK313</f>
        <v>0</v>
      </c>
      <c r="I313" s="28">
        <f>CJ306*BF313</f>
        <v>0</v>
      </c>
      <c r="J313" s="28">
        <f>CK306*BG313</f>
        <v>0</v>
      </c>
      <c r="K313" s="28">
        <f>CL306*BH313</f>
        <v>0</v>
      </c>
      <c r="L313" s="28">
        <f>CM306*BI313</f>
        <v>0</v>
      </c>
      <c r="S313" s="60" t="str">
        <f>IF(BK313=1,"P 1","")</f>
        <v/>
      </c>
      <c r="T313" s="5" t="s">
        <v>5</v>
      </c>
      <c r="Y313" s="53"/>
      <c r="Z313" s="54"/>
      <c r="AA313" s="53"/>
      <c r="AB313" s="54"/>
      <c r="AC313" s="53"/>
      <c r="AD313" s="54"/>
      <c r="AE313" s="53"/>
      <c r="AF313" s="54"/>
      <c r="AG313" s="53"/>
      <c r="AH313" s="54"/>
      <c r="AI313" s="53"/>
      <c r="AJ313" s="54"/>
      <c r="AK313" s="53"/>
      <c r="AL313" s="54"/>
      <c r="AM313" s="53"/>
      <c r="AN313" s="54"/>
      <c r="AO313" s="53"/>
      <c r="AP313" s="54"/>
      <c r="AQ313" s="53"/>
      <c r="AR313" s="54"/>
      <c r="AS313" s="3"/>
      <c r="AW313" s="61"/>
      <c r="AX313" s="62"/>
      <c r="AY313" s="63"/>
      <c r="BA313" s="44">
        <f>SUM(Y313:AR313)*BK313</f>
        <v>0</v>
      </c>
      <c r="BB313" s="68"/>
      <c r="BC313" s="45"/>
      <c r="BF313" s="15">
        <f>IF(Y309="X", IF($BK$4&gt;=10,1,0),0)</f>
        <v>0</v>
      </c>
      <c r="BG313" s="15">
        <f>IF(AF309="X", IF($BK$5&gt;=10,1,0),0)</f>
        <v>0</v>
      </c>
      <c r="BH313" s="15">
        <f>IF(AM309="X", IF($BK$6&gt;=10,1,0),0)</f>
        <v>0</v>
      </c>
      <c r="BI313" s="15">
        <f>IF(AT309="X", IF($BK$7&gt;=10,1,0),0)</f>
        <v>0</v>
      </c>
      <c r="BK313" s="15">
        <f>SUM(BF313:BI313)</f>
        <v>0</v>
      </c>
      <c r="BN313" s="59" t="str">
        <f>IF($CI306=0, "", IF($BK313=0, IF(Y313&lt;&gt;0, 999,-1),Y313))</f>
        <v/>
      </c>
      <c r="BO313" s="59"/>
      <c r="BP313" s="59" t="str">
        <f>IF($CI306=0, "", IF($BK313=0, IF(AA313&lt;&gt;0, 999,-1),AA313))</f>
        <v/>
      </c>
      <c r="BQ313" s="59"/>
      <c r="BR313" s="59" t="str">
        <f>IF($CI306=0, "", IF($BK313=0, IF(AC313&lt;&gt;0, 999,-1),AC313))</f>
        <v/>
      </c>
      <c r="BS313" s="59"/>
      <c r="BT313" s="59" t="str">
        <f>IF($CI306=0, "", IF($BK313=0, IF(AE313&lt;&gt;0, 999,-1),AE313))</f>
        <v/>
      </c>
      <c r="BU313" s="59"/>
      <c r="BV313" s="59" t="str">
        <f>IF($CI306=0, "", IF($BK313=0, IF(AG313&lt;&gt;0, 999,-1),AG313))</f>
        <v/>
      </c>
      <c r="BW313" s="59"/>
      <c r="BX313" s="59" t="str">
        <f>IF($CI306=0, "", IF($BK313=0, IF(AI313&lt;&gt;0, 999,-1),AI313))</f>
        <v/>
      </c>
      <c r="BY313" s="59"/>
      <c r="BZ313" s="59" t="str">
        <f>IF($CI306=0, "", IF($BK313=0, IF(AK313&lt;&gt;0, 999,-1),AK313))</f>
        <v/>
      </c>
      <c r="CA313" s="59"/>
      <c r="CB313" s="59" t="str">
        <f>IF($CI306=0, "", IF($BK313=0, IF(AM313&lt;&gt;0, 999,-1),AM313))</f>
        <v/>
      </c>
      <c r="CC313" s="59"/>
      <c r="CD313" s="59" t="str">
        <f>IF($CI306=0, "", IF($BK313=0, IF(AO313&lt;&gt;0, 999,-1),AO313))</f>
        <v/>
      </c>
      <c r="CE313" s="59"/>
      <c r="CF313" s="59" t="str">
        <f>IF($CI306=0, "", IF($BK313=0, IF(AQ313&lt;&gt;0, 999,-1),AQ313))</f>
        <v/>
      </c>
      <c r="CG313" s="59"/>
      <c r="CO313" s="3">
        <v>1</v>
      </c>
      <c r="CP313" s="3">
        <v>1</v>
      </c>
    </row>
    <row r="314" spans="1:94" ht="16.5" customHeight="1" x14ac:dyDescent="0.25">
      <c r="A314" s="24">
        <v>0</v>
      </c>
      <c r="B314" s="24">
        <v>0</v>
      </c>
      <c r="C314" s="24">
        <v>0</v>
      </c>
      <c r="D314" s="24">
        <v>0</v>
      </c>
      <c r="E314" s="24">
        <v>0</v>
      </c>
      <c r="F314" s="24">
        <v>0</v>
      </c>
      <c r="H314" s="28">
        <f>CI306*BK313</f>
        <v>0</v>
      </c>
      <c r="I314" s="28">
        <f>CJ306*BF313</f>
        <v>0</v>
      </c>
      <c r="J314" s="28">
        <f>CK306*BG313</f>
        <v>0</v>
      </c>
      <c r="K314" s="28">
        <f>CL306*BH313</f>
        <v>0</v>
      </c>
      <c r="L314" s="28">
        <f>CM306*BI313</f>
        <v>0</v>
      </c>
      <c r="S314" s="60"/>
      <c r="T314" s="5" t="s">
        <v>6</v>
      </c>
      <c r="Z314" s="27" t="s">
        <v>32</v>
      </c>
      <c r="AA314" s="55">
        <f>IF($AV$4&lt;&gt;0, AO301+1*BK313,0)</f>
        <v>0</v>
      </c>
      <c r="AB314" s="56"/>
      <c r="AC314" s="56"/>
      <c r="AD314" s="57"/>
      <c r="AN314" s="27" t="s">
        <v>33</v>
      </c>
      <c r="AO314" s="55">
        <f>IF(AA314*BK313&lt;&gt;0, AA314+10/BK314-1,AA314)</f>
        <v>0</v>
      </c>
      <c r="AP314" s="56"/>
      <c r="AQ314" s="56"/>
      <c r="AR314" s="57"/>
      <c r="AW314" s="58" t="s">
        <v>12</v>
      </c>
      <c r="AX314" s="58"/>
      <c r="AY314" s="58"/>
      <c r="BA314" s="59">
        <f>IF(LEN(Y306)&gt;3, 1,0)</f>
        <v>0</v>
      </c>
      <c r="BB314" s="59"/>
      <c r="BC314" s="59"/>
      <c r="BF314" s="15">
        <f>BF313*$BY$4</f>
        <v>0</v>
      </c>
      <c r="BG314" s="15">
        <f>BG313*$BY$5</f>
        <v>0</v>
      </c>
      <c r="BH314" s="15">
        <f>BH313*$BY$6</f>
        <v>0</v>
      </c>
      <c r="BI314" s="15">
        <f>BI313*$BY$7</f>
        <v>0</v>
      </c>
      <c r="BK314" s="15">
        <f>SUM(BF314:BI314)</f>
        <v>0</v>
      </c>
      <c r="CO314" s="3">
        <v>1</v>
      </c>
      <c r="CP314" s="3">
        <v>1</v>
      </c>
    </row>
    <row r="315" spans="1:94" ht="3" customHeight="1" x14ac:dyDescent="0.25">
      <c r="A315" s="24">
        <v>0</v>
      </c>
      <c r="B315" s="24">
        <v>0</v>
      </c>
      <c r="C315" s="24">
        <v>0</v>
      </c>
      <c r="D315" s="24">
        <v>0</v>
      </c>
      <c r="E315" s="24">
        <v>0</v>
      </c>
      <c r="F315" s="24">
        <v>0</v>
      </c>
      <c r="H315" s="28">
        <f>CI306*BK316</f>
        <v>0</v>
      </c>
      <c r="I315" s="28">
        <f>CJ306*BF316</f>
        <v>0</v>
      </c>
      <c r="J315" s="28">
        <f>CK306*BG316</f>
        <v>0</v>
      </c>
      <c r="K315" s="28">
        <f>CL306*BH316</f>
        <v>0</v>
      </c>
      <c r="L315" s="28">
        <f>CM306*BI316</f>
        <v>0</v>
      </c>
      <c r="CO315" s="3">
        <v>1</v>
      </c>
      <c r="CP315" s="3">
        <v>1</v>
      </c>
    </row>
    <row r="316" spans="1:94" ht="16.5" customHeight="1" x14ac:dyDescent="0.25">
      <c r="A316" s="24">
        <v>0</v>
      </c>
      <c r="B316" s="24">
        <v>0</v>
      </c>
      <c r="C316" s="24">
        <v>0</v>
      </c>
      <c r="D316" s="24">
        <v>0</v>
      </c>
      <c r="E316" s="24">
        <v>0</v>
      </c>
      <c r="F316" s="24">
        <v>0</v>
      </c>
      <c r="H316" s="28">
        <f>CI306*BK316</f>
        <v>0</v>
      </c>
      <c r="I316" s="28">
        <f>CJ306*BF316</f>
        <v>0</v>
      </c>
      <c r="J316" s="28">
        <f>CK306*BG316</f>
        <v>0</v>
      </c>
      <c r="K316" s="28">
        <f>CL306*BH316</f>
        <v>0</v>
      </c>
      <c r="L316" s="28">
        <f>CM306*BI316</f>
        <v>0</v>
      </c>
      <c r="S316" s="60" t="str">
        <f>IF(BK316=1,"P 2","")</f>
        <v/>
      </c>
      <c r="T316" s="5" t="s">
        <v>5</v>
      </c>
      <c r="Y316" s="53"/>
      <c r="Z316" s="54"/>
      <c r="AA316" s="53"/>
      <c r="AB316" s="54"/>
      <c r="AC316" s="53"/>
      <c r="AD316" s="54"/>
      <c r="AE316" s="53"/>
      <c r="AF316" s="54"/>
      <c r="AG316" s="53"/>
      <c r="AH316" s="54"/>
      <c r="AI316" s="53"/>
      <c r="AJ316" s="54"/>
      <c r="AK316" s="53"/>
      <c r="AL316" s="54"/>
      <c r="AM316" s="53"/>
      <c r="AN316" s="54"/>
      <c r="AO316" s="53"/>
      <c r="AP316" s="54"/>
      <c r="AQ316" s="53"/>
      <c r="AR316" s="54"/>
      <c r="AS316" s="3"/>
      <c r="AW316" s="61"/>
      <c r="AX316" s="62"/>
      <c r="AY316" s="63"/>
      <c r="BA316" s="44">
        <f>SUM(Y316:AR316)*BK316</f>
        <v>0</v>
      </c>
      <c r="BB316" s="68"/>
      <c r="BC316" s="45"/>
      <c r="BF316" s="15">
        <f>IF(Y309="X", IF($BK$4&gt;=20,1,0),0)</f>
        <v>0</v>
      </c>
      <c r="BG316" s="15">
        <f>IF(AF309="X", IF($BK$5&gt;=20,1,0),0)</f>
        <v>0</v>
      </c>
      <c r="BH316" s="15">
        <f>IF(AM309="X", IF($BK$6&gt;=20,1,0),0)</f>
        <v>0</v>
      </c>
      <c r="BI316" s="15">
        <f>IF(AT309="X", IF($BK$7&gt;=20,1,0),0)</f>
        <v>0</v>
      </c>
      <c r="BK316" s="15">
        <f>SUM(BF316:BI316)</f>
        <v>0</v>
      </c>
      <c r="BN316" s="59" t="str">
        <f>IF($CI306=0, "", IF($BK316=0, IF(Y316&lt;&gt;0, 999,-1),Y316))</f>
        <v/>
      </c>
      <c r="BO316" s="59"/>
      <c r="BP316" s="59" t="str">
        <f>IF($CI306=0, "", IF($BK316=0, IF(AA316&lt;&gt;0, 999,-1),AA316))</f>
        <v/>
      </c>
      <c r="BQ316" s="59"/>
      <c r="BR316" s="59" t="str">
        <f>IF($CI306=0, "", IF($BK316=0, IF(AC316&lt;&gt;0, 999,-1),AC316))</f>
        <v/>
      </c>
      <c r="BS316" s="59"/>
      <c r="BT316" s="59" t="str">
        <f>IF($CI306=0, "", IF($BK316=0, IF(AE316&lt;&gt;0, 999,-1),AE316))</f>
        <v/>
      </c>
      <c r="BU316" s="59"/>
      <c r="BV316" s="59" t="str">
        <f>IF($CI306=0, "", IF($BK316=0, IF(AG316&lt;&gt;0, 999,-1),AG316))</f>
        <v/>
      </c>
      <c r="BW316" s="59"/>
      <c r="BX316" s="59" t="str">
        <f>IF($CI306=0, "", IF($BK316=0, IF(AI316&lt;&gt;0, 999,-1),AI316))</f>
        <v/>
      </c>
      <c r="BY316" s="59"/>
      <c r="BZ316" s="59" t="str">
        <f>IF($CI306=0, "", IF($BK316=0, IF(AK316&lt;&gt;0, 999,-1),AK316))</f>
        <v/>
      </c>
      <c r="CA316" s="59"/>
      <c r="CB316" s="59" t="str">
        <f>IF($CI306=0, "", IF($BK316=0, IF(AM316&lt;&gt;0, 999,-1),AM316))</f>
        <v/>
      </c>
      <c r="CC316" s="59"/>
      <c r="CD316" s="59" t="str">
        <f>IF($CI306=0, "", IF($BK316=0, IF(AO316&lt;&gt;0, 999,-1),AO316))</f>
        <v/>
      </c>
      <c r="CE316" s="59"/>
      <c r="CF316" s="59" t="str">
        <f>IF($CI306=0, "", IF($BK316=0, IF(AQ316&lt;&gt;0, 999,-1),AQ316))</f>
        <v/>
      </c>
      <c r="CG316" s="59"/>
      <c r="CO316" s="3">
        <v>1</v>
      </c>
      <c r="CP316" s="3">
        <v>1</v>
      </c>
    </row>
    <row r="317" spans="1:94" ht="16.5" customHeight="1" x14ac:dyDescent="0.25">
      <c r="A317" s="24">
        <v>0</v>
      </c>
      <c r="B317" s="24">
        <v>0</v>
      </c>
      <c r="C317" s="24">
        <v>0</v>
      </c>
      <c r="D317" s="24">
        <v>0</v>
      </c>
      <c r="E317" s="24">
        <v>0</v>
      </c>
      <c r="F317" s="24">
        <v>0</v>
      </c>
      <c r="H317" s="28">
        <f>CI306*BK316</f>
        <v>0</v>
      </c>
      <c r="I317" s="28">
        <f>CJ306*BF316</f>
        <v>0</v>
      </c>
      <c r="J317" s="28">
        <f>CK306*BG316</f>
        <v>0</v>
      </c>
      <c r="K317" s="28">
        <f>CL306*BH316</f>
        <v>0</v>
      </c>
      <c r="L317" s="28">
        <f>CM306*BI316</f>
        <v>0</v>
      </c>
      <c r="S317" s="60"/>
      <c r="T317" s="5" t="s">
        <v>6</v>
      </c>
      <c r="Z317" s="27" t="s">
        <v>32</v>
      </c>
      <c r="AA317" s="55">
        <f>IF(AO314&lt;&gt;0, AO314+1*BK316,0)</f>
        <v>0</v>
      </c>
      <c r="AB317" s="56"/>
      <c r="AC317" s="56"/>
      <c r="AD317" s="57"/>
      <c r="AN317" s="27" t="s">
        <v>33</v>
      </c>
      <c r="AO317" s="55">
        <f>IF(AA317*BK316&lt;&gt;0, AA317+10/BK317-1,AA317)</f>
        <v>0</v>
      </c>
      <c r="AP317" s="56"/>
      <c r="AQ317" s="56"/>
      <c r="AR317" s="57"/>
      <c r="AW317" s="58" t="s">
        <v>12</v>
      </c>
      <c r="AX317" s="58"/>
      <c r="AY317" s="58"/>
      <c r="BF317" s="15">
        <f>BF316*$BY$4</f>
        <v>0</v>
      </c>
      <c r="BG317" s="15">
        <f>BG316*$BY$5</f>
        <v>0</v>
      </c>
      <c r="BH317" s="15">
        <f>BH316*$BY$6</f>
        <v>0</v>
      </c>
      <c r="BI317" s="15">
        <f>BI316*$BY$7</f>
        <v>0</v>
      </c>
      <c r="BK317" s="15">
        <f>SUM(BF317:BI317)</f>
        <v>0</v>
      </c>
      <c r="CO317" s="3">
        <v>1</v>
      </c>
      <c r="CP317" s="3">
        <v>1</v>
      </c>
    </row>
    <row r="318" spans="1:94" ht="3" customHeight="1" x14ac:dyDescent="0.25">
      <c r="A318" s="24">
        <v>0</v>
      </c>
      <c r="B318" s="24">
        <v>0</v>
      </c>
      <c r="C318" s="24">
        <v>0</v>
      </c>
      <c r="D318" s="24">
        <v>0</v>
      </c>
      <c r="E318" s="24">
        <v>0</v>
      </c>
      <c r="F318" s="24">
        <v>0</v>
      </c>
      <c r="H318" s="28">
        <f>CI306*BK319</f>
        <v>0</v>
      </c>
      <c r="I318" s="28">
        <f>CJ306*BF319</f>
        <v>0</v>
      </c>
      <c r="J318" s="28">
        <f>CK306*BG319</f>
        <v>0</v>
      </c>
      <c r="K318" s="28">
        <f>CL306*BH319</f>
        <v>0</v>
      </c>
      <c r="L318" s="28">
        <f>CM306*BI319</f>
        <v>0</v>
      </c>
      <c r="CO318" s="3">
        <v>1</v>
      </c>
      <c r="CP318" s="3">
        <v>1</v>
      </c>
    </row>
    <row r="319" spans="1:94" ht="16.5" customHeight="1" x14ac:dyDescent="0.25">
      <c r="A319" s="24">
        <v>0</v>
      </c>
      <c r="B319" s="24">
        <v>0</v>
      </c>
      <c r="C319" s="24">
        <v>0</v>
      </c>
      <c r="D319" s="24">
        <v>0</v>
      </c>
      <c r="E319" s="24">
        <v>0</v>
      </c>
      <c r="F319" s="24">
        <v>0</v>
      </c>
      <c r="H319" s="28">
        <f>CI306*BK319</f>
        <v>0</v>
      </c>
      <c r="I319" s="28">
        <f>CJ306*BF319</f>
        <v>0</v>
      </c>
      <c r="J319" s="28">
        <f>CK306*BG319</f>
        <v>0</v>
      </c>
      <c r="K319" s="28">
        <f>CL306*BH319</f>
        <v>0</v>
      </c>
      <c r="L319" s="28">
        <f>CM306*BI319</f>
        <v>0</v>
      </c>
      <c r="S319" s="60" t="str">
        <f>IF(BK319=1,"P 3","")</f>
        <v/>
      </c>
      <c r="T319" s="5" t="s">
        <v>5</v>
      </c>
      <c r="Y319" s="53"/>
      <c r="Z319" s="54"/>
      <c r="AA319" s="53"/>
      <c r="AB319" s="54"/>
      <c r="AC319" s="53"/>
      <c r="AD319" s="54"/>
      <c r="AE319" s="53"/>
      <c r="AF319" s="54"/>
      <c r="AG319" s="53"/>
      <c r="AH319" s="54"/>
      <c r="AI319" s="53"/>
      <c r="AJ319" s="54"/>
      <c r="AK319" s="53"/>
      <c r="AL319" s="54"/>
      <c r="AM319" s="53"/>
      <c r="AN319" s="54"/>
      <c r="AO319" s="53"/>
      <c r="AP319" s="54"/>
      <c r="AQ319" s="53"/>
      <c r="AR319" s="54"/>
      <c r="AS319" s="3"/>
      <c r="AW319" s="61"/>
      <c r="AX319" s="62"/>
      <c r="AY319" s="63"/>
      <c r="BA319" s="44">
        <f>SUM(Y319:AR319)*BK319</f>
        <v>0</v>
      </c>
      <c r="BB319" s="68"/>
      <c r="BC319" s="45"/>
      <c r="BF319" s="15">
        <f>IF(Y309="X", IF($BK$4&gt;=30,1,0),0)</f>
        <v>0</v>
      </c>
      <c r="BG319" s="15">
        <f>IF(AF309="X", IF($BK$5&gt;=30,1,0),0)</f>
        <v>0</v>
      </c>
      <c r="BH319" s="15">
        <f>IF(AM309="X", IF($BK$6&gt;=30,1,0),0)</f>
        <v>0</v>
      </c>
      <c r="BI319" s="15">
        <f>IF(AT309="X", IF($BK$7&gt;=30,1,0),0)</f>
        <v>0</v>
      </c>
      <c r="BK319" s="15">
        <f>SUM(BF319:BI319)</f>
        <v>0</v>
      </c>
      <c r="BN319" s="59" t="str">
        <f>IF($CI306=0, "", IF($BK319=0, IF(Y319&lt;&gt;0, 999,-1),Y319))</f>
        <v/>
      </c>
      <c r="BO319" s="59"/>
      <c r="BP319" s="59" t="str">
        <f>IF($CI306=0, "", IF($BK319=0, IF(AA319&lt;&gt;0, 999,-1),AA319))</f>
        <v/>
      </c>
      <c r="BQ319" s="59"/>
      <c r="BR319" s="59" t="str">
        <f>IF($CI306=0, "", IF($BK319=0, IF(AC319&lt;&gt;0, 999,-1),AC319))</f>
        <v/>
      </c>
      <c r="BS319" s="59"/>
      <c r="BT319" s="59" t="str">
        <f>IF($CI306=0, "", IF($BK319=0, IF(AE319&lt;&gt;0, 999,-1),AE319))</f>
        <v/>
      </c>
      <c r="BU319" s="59"/>
      <c r="BV319" s="59" t="str">
        <f>IF($CI306=0, "", IF($BK319=0, IF(AG319&lt;&gt;0, 999,-1),AG319))</f>
        <v/>
      </c>
      <c r="BW319" s="59"/>
      <c r="BX319" s="59" t="str">
        <f>IF($CI306=0, "", IF($BK319=0, IF(AI319&lt;&gt;0, 999,-1),AI319))</f>
        <v/>
      </c>
      <c r="BY319" s="59"/>
      <c r="BZ319" s="59" t="str">
        <f>IF($CI306=0, "", IF($BK319=0, IF(AK319&lt;&gt;0, 999,-1),AK319))</f>
        <v/>
      </c>
      <c r="CA319" s="59"/>
      <c r="CB319" s="59" t="str">
        <f>IF($CI306=0, "", IF($BK319=0, IF(AM319&lt;&gt;0, 999,-1),AM319))</f>
        <v/>
      </c>
      <c r="CC319" s="59"/>
      <c r="CD319" s="59" t="str">
        <f>IF($CI306=0, "", IF($BK319=0, IF(AO319&lt;&gt;0, 999,-1),AO319))</f>
        <v/>
      </c>
      <c r="CE319" s="59"/>
      <c r="CF319" s="59" t="str">
        <f>IF($CI306=0, "", IF($BK319=0, IF(AQ319&lt;&gt;0, 999,-1),AQ319))</f>
        <v/>
      </c>
      <c r="CG319" s="59"/>
      <c r="CH319" s="3"/>
      <c r="CO319" s="3">
        <v>1</v>
      </c>
      <c r="CP319" s="3">
        <v>1</v>
      </c>
    </row>
    <row r="320" spans="1:94" ht="16.5" customHeight="1" x14ac:dyDescent="0.25">
      <c r="A320" s="24">
        <v>0</v>
      </c>
      <c r="B320" s="24">
        <v>0</v>
      </c>
      <c r="C320" s="24">
        <v>0</v>
      </c>
      <c r="D320" s="24">
        <v>0</v>
      </c>
      <c r="E320" s="24">
        <v>0</v>
      </c>
      <c r="F320" s="24">
        <v>0</v>
      </c>
      <c r="H320" s="28">
        <f>CI306*BK319</f>
        <v>0</v>
      </c>
      <c r="I320" s="28">
        <f>CJ306*BF319</f>
        <v>0</v>
      </c>
      <c r="J320" s="28">
        <f>CK306*BG319</f>
        <v>0</v>
      </c>
      <c r="K320" s="28">
        <f>CL306*BH319</f>
        <v>0</v>
      </c>
      <c r="L320" s="28">
        <f>CM306*BI319</f>
        <v>0</v>
      </c>
      <c r="S320" s="60"/>
      <c r="T320" s="5" t="s">
        <v>6</v>
      </c>
      <c r="Z320" s="27" t="s">
        <v>32</v>
      </c>
      <c r="AA320" s="55">
        <f>IF(AO317&lt;&gt;0, AO317+1*BK319,0)</f>
        <v>0</v>
      </c>
      <c r="AB320" s="56"/>
      <c r="AC320" s="56"/>
      <c r="AD320" s="57"/>
      <c r="AN320" s="27" t="s">
        <v>33</v>
      </c>
      <c r="AO320" s="55">
        <f>IF(AA320*BK319&lt;&gt;0, AA320+10/BK320-1,AA320)</f>
        <v>0</v>
      </c>
      <c r="AP320" s="56"/>
      <c r="AQ320" s="56"/>
      <c r="AR320" s="57"/>
      <c r="AW320" s="58" t="s">
        <v>12</v>
      </c>
      <c r="AX320" s="58"/>
      <c r="AY320" s="58"/>
      <c r="BF320" s="15">
        <f>BF319*$BY$4</f>
        <v>0</v>
      </c>
      <c r="BG320" s="15">
        <f>BG319*$BY$5</f>
        <v>0</v>
      </c>
      <c r="BH320" s="15">
        <f>BH319*$BY$6</f>
        <v>0</v>
      </c>
      <c r="BI320" s="15">
        <f>BI319*$BY$7</f>
        <v>0</v>
      </c>
      <c r="BK320" s="15">
        <f>SUM(BF320:BI320)</f>
        <v>0</v>
      </c>
      <c r="CO320" s="3">
        <v>1</v>
      </c>
      <c r="CP320" s="3">
        <v>1</v>
      </c>
    </row>
    <row r="321" spans="1:178" ht="3" customHeight="1" x14ac:dyDescent="0.25">
      <c r="A321" s="24">
        <v>0</v>
      </c>
      <c r="B321" s="24">
        <v>0</v>
      </c>
      <c r="C321" s="24">
        <v>0</v>
      </c>
      <c r="D321" s="24">
        <v>0</v>
      </c>
      <c r="E321" s="24">
        <v>0</v>
      </c>
      <c r="F321" s="24">
        <v>0</v>
      </c>
      <c r="H321" s="28">
        <f>CI306*BK322</f>
        <v>0</v>
      </c>
      <c r="I321" s="28">
        <f>CJ306*BF322</f>
        <v>0</v>
      </c>
      <c r="J321" s="28">
        <f>CK306*BG322</f>
        <v>0</v>
      </c>
      <c r="K321" s="28">
        <f>CL306*BH322</f>
        <v>0</v>
      </c>
      <c r="L321" s="28">
        <f>CM306*BI322</f>
        <v>0</v>
      </c>
      <c r="CO321" s="3">
        <v>1</v>
      </c>
      <c r="CP321" s="3">
        <v>1</v>
      </c>
    </row>
    <row r="322" spans="1:178" ht="16.5" customHeight="1" x14ac:dyDescent="0.25">
      <c r="A322" s="24">
        <v>0</v>
      </c>
      <c r="B322" s="24">
        <v>0</v>
      </c>
      <c r="C322" s="24">
        <v>0</v>
      </c>
      <c r="D322" s="24">
        <v>0</v>
      </c>
      <c r="E322" s="24">
        <v>0</v>
      </c>
      <c r="F322" s="24">
        <v>0</v>
      </c>
      <c r="H322" s="28">
        <f>CI306*BK322</f>
        <v>0</v>
      </c>
      <c r="I322" s="28">
        <f>CJ306*BF322</f>
        <v>0</v>
      </c>
      <c r="J322" s="28">
        <f>CK306*BG322</f>
        <v>0</v>
      </c>
      <c r="K322" s="28">
        <f>CL306*BH322</f>
        <v>0</v>
      </c>
      <c r="L322" s="28">
        <f>CM306*BI322</f>
        <v>0</v>
      </c>
      <c r="S322" s="60" t="str">
        <f>IF(BK322=1,"P 4","")</f>
        <v/>
      </c>
      <c r="T322" s="5" t="s">
        <v>5</v>
      </c>
      <c r="Y322" s="53"/>
      <c r="Z322" s="54"/>
      <c r="AA322" s="53"/>
      <c r="AB322" s="54"/>
      <c r="AC322" s="53"/>
      <c r="AD322" s="54"/>
      <c r="AE322" s="53"/>
      <c r="AF322" s="54"/>
      <c r="AG322" s="53"/>
      <c r="AH322" s="54"/>
      <c r="AI322" s="53"/>
      <c r="AJ322" s="54"/>
      <c r="AK322" s="53"/>
      <c r="AL322" s="54"/>
      <c r="AM322" s="53"/>
      <c r="AN322" s="54"/>
      <c r="AO322" s="53"/>
      <c r="AP322" s="54"/>
      <c r="AQ322" s="53"/>
      <c r="AR322" s="54"/>
      <c r="AS322" s="3"/>
      <c r="AW322" s="61"/>
      <c r="AX322" s="62"/>
      <c r="AY322" s="63"/>
      <c r="BA322" s="44">
        <f>SUM(Y322:AR322)*BK322</f>
        <v>0</v>
      </c>
      <c r="BB322" s="68"/>
      <c r="BC322" s="45"/>
      <c r="BF322" s="15">
        <f>IF(Y309="X", IF($BK$4&gt;=40,1,0),0)</f>
        <v>0</v>
      </c>
      <c r="BG322" s="15">
        <f>IF(AF309="X", IF($BK$5&gt;=40,1,0),0)</f>
        <v>0</v>
      </c>
      <c r="BH322" s="15">
        <f>IF(AM309="X", IF($BK$6&gt;=40,1,0),0)</f>
        <v>0</v>
      </c>
      <c r="BI322" s="15">
        <f>IF(AT309="X", IF($BK$7&gt;=30,1,0),0)</f>
        <v>0</v>
      </c>
      <c r="BK322" s="15">
        <f>SUM(BF322:BI322)</f>
        <v>0</v>
      </c>
      <c r="BN322" s="59" t="str">
        <f>IF($CI306=0, "", IF($BK322=0, IF(Y322&lt;&gt;0, 999,-1),Y322))</f>
        <v/>
      </c>
      <c r="BO322" s="59"/>
      <c r="BP322" s="59" t="str">
        <f>IF($CI306=0, "", IF($BK322=0, IF(AA322&lt;&gt;0, 999,-1),AA322))</f>
        <v/>
      </c>
      <c r="BQ322" s="59"/>
      <c r="BR322" s="59" t="str">
        <f>IF($CI306=0, "", IF($BK322=0, IF(AC322&lt;&gt;0, 999,-1),AC322))</f>
        <v/>
      </c>
      <c r="BS322" s="59"/>
      <c r="BT322" s="59" t="str">
        <f>IF($CI306=0, "", IF($BK322=0, IF(AE322&lt;&gt;0, 999,-1),AE322))</f>
        <v/>
      </c>
      <c r="BU322" s="59"/>
      <c r="BV322" s="59" t="str">
        <f>IF($CI306=0, "", IF($BK322=0, IF(AG322&lt;&gt;0, 999,-1),AG322))</f>
        <v/>
      </c>
      <c r="BW322" s="59"/>
      <c r="BX322" s="59" t="str">
        <f>IF($CI306=0, "", IF($BK322=0, IF(AI322&lt;&gt;0, 999,-1),AI322))</f>
        <v/>
      </c>
      <c r="BY322" s="59"/>
      <c r="BZ322" s="59" t="str">
        <f>IF($CI306=0, "", IF($BK322=0, IF(AK322&lt;&gt;0, 999,-1),AK322))</f>
        <v/>
      </c>
      <c r="CA322" s="59"/>
      <c r="CB322" s="59" t="str">
        <f>IF($CI306=0, "", IF($BK322=0, IF(AM322&lt;&gt;0, 999,-1),AM322))</f>
        <v/>
      </c>
      <c r="CC322" s="59"/>
      <c r="CD322" s="59" t="str">
        <f>IF($CI306=0, "", IF($BK322=0, IF(AO322&lt;&gt;0, 999,-1),AO322))</f>
        <v/>
      </c>
      <c r="CE322" s="59"/>
      <c r="CF322" s="59" t="str">
        <f>IF($CI306=0, "", IF($BK322=0, IF(AQ322&lt;&gt;0, 999,-1),AQ322))</f>
        <v/>
      </c>
      <c r="CG322" s="59"/>
      <c r="CH322" s="3"/>
      <c r="CO322" s="3">
        <v>1</v>
      </c>
      <c r="CP322" s="3">
        <v>1</v>
      </c>
    </row>
    <row r="323" spans="1:178" ht="16.5" customHeight="1" x14ac:dyDescent="0.25">
      <c r="A323" s="24">
        <v>0</v>
      </c>
      <c r="B323" s="24">
        <v>0</v>
      </c>
      <c r="C323" s="24">
        <v>0</v>
      </c>
      <c r="D323" s="24">
        <v>0</v>
      </c>
      <c r="E323" s="24">
        <v>0</v>
      </c>
      <c r="F323" s="24">
        <v>0</v>
      </c>
      <c r="H323" s="28">
        <f>CI306*BK322</f>
        <v>0</v>
      </c>
      <c r="I323" s="28">
        <f>CJ306*BF322</f>
        <v>0</v>
      </c>
      <c r="J323" s="28">
        <f>CK306*BG322</f>
        <v>0</v>
      </c>
      <c r="K323" s="28">
        <f>CL306*BH322</f>
        <v>0</v>
      </c>
      <c r="L323" s="28">
        <f>CM306*BI322</f>
        <v>0</v>
      </c>
      <c r="S323" s="60"/>
      <c r="T323" s="5" t="s">
        <v>6</v>
      </c>
      <c r="Z323" s="27" t="s">
        <v>32</v>
      </c>
      <c r="AA323" s="55">
        <f>IF(AO320&lt;&gt;0, AO320+1*BK322,0)</f>
        <v>0</v>
      </c>
      <c r="AB323" s="56"/>
      <c r="AC323" s="56"/>
      <c r="AD323" s="57"/>
      <c r="AN323" s="27" t="s">
        <v>33</v>
      </c>
      <c r="AO323" s="55">
        <f>IF(AA323*BK322&lt;&gt;0, AA323+10/BK323-1,AA323)</f>
        <v>0</v>
      </c>
      <c r="AP323" s="56"/>
      <c r="AQ323" s="56"/>
      <c r="AR323" s="57"/>
      <c r="AW323" s="58" t="s">
        <v>12</v>
      </c>
      <c r="AX323" s="58"/>
      <c r="AY323" s="58"/>
      <c r="BF323" s="15">
        <f>BF322*$BY$4</f>
        <v>0</v>
      </c>
      <c r="BG323" s="15">
        <f>BG322*$BY$5</f>
        <v>0</v>
      </c>
      <c r="BH323" s="15">
        <f>BH322*$BY$6</f>
        <v>0</v>
      </c>
      <c r="BI323" s="15">
        <f>BI322*$BY$7</f>
        <v>0</v>
      </c>
      <c r="BK323" s="15">
        <f>SUM(BF323:BI323)</f>
        <v>0</v>
      </c>
      <c r="CO323" s="3">
        <v>1</v>
      </c>
      <c r="CP323" s="3">
        <v>1</v>
      </c>
    </row>
    <row r="324" spans="1:178" ht="3" customHeight="1" x14ac:dyDescent="0.25">
      <c r="A324" s="24">
        <v>0</v>
      </c>
      <c r="B324" s="24">
        <v>0</v>
      </c>
      <c r="C324" s="24">
        <v>0</v>
      </c>
      <c r="D324" s="24">
        <v>0</v>
      </c>
      <c r="E324" s="24">
        <v>0</v>
      </c>
      <c r="F324" s="24">
        <v>0</v>
      </c>
      <c r="H324" s="28">
        <f>CI306</f>
        <v>0</v>
      </c>
      <c r="I324" s="28">
        <f>CJ306</f>
        <v>0</v>
      </c>
      <c r="J324" s="28">
        <f>CK306</f>
        <v>0</v>
      </c>
      <c r="K324" s="28">
        <f>CL306</f>
        <v>0</v>
      </c>
      <c r="L324" s="28">
        <f>CM306</f>
        <v>0</v>
      </c>
      <c r="CO324" s="3">
        <v>1</v>
      </c>
      <c r="CP324" s="3">
        <v>1</v>
      </c>
    </row>
    <row r="325" spans="1:178" s="20" customFormat="1" ht="16.5" customHeight="1" x14ac:dyDescent="0.25">
      <c r="A325" s="24">
        <v>0</v>
      </c>
      <c r="B325" s="24">
        <v>0</v>
      </c>
      <c r="C325" s="24">
        <v>0</v>
      </c>
      <c r="D325" s="24">
        <v>0</v>
      </c>
      <c r="E325" s="24">
        <v>0</v>
      </c>
      <c r="F325" s="24">
        <v>0</v>
      </c>
      <c r="G325" s="16"/>
      <c r="H325" s="28">
        <f>CI306</f>
        <v>0</v>
      </c>
      <c r="I325" s="28">
        <f>CJ306</f>
        <v>0</v>
      </c>
      <c r="J325" s="28">
        <f>CK306</f>
        <v>0</v>
      </c>
      <c r="K325" s="28">
        <f>CL306</f>
        <v>0</v>
      </c>
      <c r="L325" s="28">
        <f>CM306</f>
        <v>0</v>
      </c>
      <c r="T325" s="20" t="s">
        <v>7</v>
      </c>
      <c r="Y325" s="35">
        <f>COUNTIF(CU325:FV325,AA325)</f>
        <v>0</v>
      </c>
      <c r="Z325" s="36" t="s">
        <v>79</v>
      </c>
      <c r="AA325" s="37">
        <f>$BO$12</f>
        <v>10</v>
      </c>
      <c r="AB325" s="35">
        <f>IF(AD325&gt;0,COUNTIF(CU325:FV325,AD325),0)</f>
        <v>0</v>
      </c>
      <c r="AC325" s="36" t="s">
        <v>79</v>
      </c>
      <c r="AD325" s="37">
        <f>AA325-1</f>
        <v>9</v>
      </c>
      <c r="AE325" s="35">
        <f>IF(AG325&gt;0,COUNTIF(CU325:FV325,AG325),0)</f>
        <v>0</v>
      </c>
      <c r="AF325" s="36" t="s">
        <v>79</v>
      </c>
      <c r="AG325" s="37">
        <f>AD325-1</f>
        <v>8</v>
      </c>
      <c r="AH325" s="35">
        <f>IF(AJ325&gt;0,COUNTIF(CU325:FV325,AJ325),0)</f>
        <v>0</v>
      </c>
      <c r="AI325" s="36" t="s">
        <v>79</v>
      </c>
      <c r="AJ325" s="37">
        <f>AG325-1</f>
        <v>7</v>
      </c>
      <c r="AK325" s="35">
        <f>IF(AM325&gt;0,COUNTIF(CU325:FV325,AM325),0)</f>
        <v>0</v>
      </c>
      <c r="AL325" s="36" t="s">
        <v>79</v>
      </c>
      <c r="AM325" s="37">
        <f>AJ325-1</f>
        <v>6</v>
      </c>
      <c r="AN325" s="35">
        <f>IF(AP325&gt;0,COUNTIF(CU325:FV325,AP325),0)</f>
        <v>0</v>
      </c>
      <c r="AO325" s="36" t="s">
        <v>79</v>
      </c>
      <c r="AP325" s="37">
        <f>AM325-1</f>
        <v>5</v>
      </c>
      <c r="AQ325" s="35">
        <f>IF(AS325&gt;0,COUNTIF(CU325:FV325,AS325),0)</f>
        <v>0</v>
      </c>
      <c r="AR325" s="36" t="s">
        <v>79</v>
      </c>
      <c r="AS325" s="37">
        <f>AP325-1</f>
        <v>4</v>
      </c>
      <c r="AW325" s="46">
        <f>AW313*BK313+AW316*BK316+AW319*BK319+AW322*BK322</f>
        <v>0</v>
      </c>
      <c r="AX325" s="47"/>
      <c r="AY325" s="48"/>
      <c r="BK325" s="29">
        <f>IF(AW325&gt;0,1,0)</f>
        <v>0</v>
      </c>
      <c r="CI325" s="16"/>
      <c r="CJ325" s="16"/>
      <c r="CK325" s="16"/>
      <c r="CL325" s="16"/>
      <c r="CM325" s="16"/>
      <c r="CO325" s="3">
        <v>1</v>
      </c>
      <c r="CP325" s="3">
        <v>1</v>
      </c>
      <c r="CU325" s="44">
        <f>Y313</f>
        <v>0</v>
      </c>
      <c r="CV325" s="45"/>
      <c r="CW325" s="44">
        <f>AA313</f>
        <v>0</v>
      </c>
      <c r="CX325" s="45"/>
      <c r="CY325" s="44">
        <f>AC313</f>
        <v>0</v>
      </c>
      <c r="CZ325" s="45"/>
      <c r="DA325" s="44">
        <f>AE313</f>
        <v>0</v>
      </c>
      <c r="DB325" s="45"/>
      <c r="DC325" s="44">
        <f>AG313</f>
        <v>0</v>
      </c>
      <c r="DD325" s="45"/>
      <c r="DE325" s="44">
        <f>AI313</f>
        <v>0</v>
      </c>
      <c r="DF325" s="45"/>
      <c r="DG325" s="44">
        <f>AK313</f>
        <v>0</v>
      </c>
      <c r="DH325" s="45"/>
      <c r="DI325" s="44">
        <f>AM313</f>
        <v>0</v>
      </c>
      <c r="DJ325" s="45"/>
      <c r="DK325" s="44">
        <f>AO313</f>
        <v>0</v>
      </c>
      <c r="DL325" s="45"/>
      <c r="DM325" s="44">
        <f>AQ313</f>
        <v>0</v>
      </c>
      <c r="DN325" s="45"/>
      <c r="DO325" s="44">
        <f>Y316</f>
        <v>0</v>
      </c>
      <c r="DP325" s="45"/>
      <c r="DQ325" s="44">
        <f>AA316</f>
        <v>0</v>
      </c>
      <c r="DR325" s="45"/>
      <c r="DS325" s="44">
        <f>AC316</f>
        <v>0</v>
      </c>
      <c r="DT325" s="45"/>
      <c r="DU325" s="44">
        <f>AE316</f>
        <v>0</v>
      </c>
      <c r="DV325" s="45"/>
      <c r="DW325" s="44">
        <f>AG316</f>
        <v>0</v>
      </c>
      <c r="DX325" s="45"/>
      <c r="DY325" s="44">
        <f>AI316</f>
        <v>0</v>
      </c>
      <c r="DZ325" s="45"/>
      <c r="EA325" s="44">
        <f>AK316</f>
        <v>0</v>
      </c>
      <c r="EB325" s="45"/>
      <c r="EC325" s="44">
        <f>AM316</f>
        <v>0</v>
      </c>
      <c r="ED325" s="45"/>
      <c r="EE325" s="44">
        <f>AO316</f>
        <v>0</v>
      </c>
      <c r="EF325" s="45"/>
      <c r="EG325" s="44">
        <f>AQ316</f>
        <v>0</v>
      </c>
      <c r="EH325" s="45"/>
      <c r="EI325" s="44">
        <f>Y319</f>
        <v>0</v>
      </c>
      <c r="EJ325" s="45"/>
      <c r="EK325" s="44">
        <f>AA319</f>
        <v>0</v>
      </c>
      <c r="EL325" s="45"/>
      <c r="EM325" s="44">
        <f>AC319</f>
        <v>0</v>
      </c>
      <c r="EN325" s="45"/>
      <c r="EO325" s="44">
        <f>AE319</f>
        <v>0</v>
      </c>
      <c r="EP325" s="45"/>
      <c r="EQ325" s="44">
        <f>AG319</f>
        <v>0</v>
      </c>
      <c r="ER325" s="45"/>
      <c r="ES325" s="44">
        <f>AI319</f>
        <v>0</v>
      </c>
      <c r="ET325" s="45"/>
      <c r="EU325" s="44">
        <f>AK319</f>
        <v>0</v>
      </c>
      <c r="EV325" s="45"/>
      <c r="EW325" s="44">
        <f>AM319</f>
        <v>0</v>
      </c>
      <c r="EX325" s="45"/>
      <c r="EY325" s="44">
        <f>AO319</f>
        <v>0</v>
      </c>
      <c r="EZ325" s="45"/>
      <c r="FA325" s="44">
        <f>AQ319</f>
        <v>0</v>
      </c>
      <c r="FB325" s="45"/>
      <c r="FC325" s="44">
        <f>Y322</f>
        <v>0</v>
      </c>
      <c r="FD325" s="45"/>
      <c r="FE325" s="44">
        <f>AA322</f>
        <v>0</v>
      </c>
      <c r="FF325" s="45"/>
      <c r="FG325" s="44">
        <f>AC322</f>
        <v>0</v>
      </c>
      <c r="FH325" s="45"/>
      <c r="FI325" s="44">
        <f>AE322</f>
        <v>0</v>
      </c>
      <c r="FJ325" s="45"/>
      <c r="FK325" s="44">
        <f>AG322</f>
        <v>0</v>
      </c>
      <c r="FL325" s="45"/>
      <c r="FM325" s="44">
        <f>AI322</f>
        <v>0</v>
      </c>
      <c r="FN325" s="45"/>
      <c r="FO325" s="44">
        <f>AK322</f>
        <v>0</v>
      </c>
      <c r="FP325" s="45"/>
      <c r="FQ325" s="44">
        <f>AM322</f>
        <v>0</v>
      </c>
      <c r="FR325" s="45"/>
      <c r="FS325" s="44">
        <f>AO322</f>
        <v>0</v>
      </c>
      <c r="FT325" s="45"/>
      <c r="FU325" s="44">
        <f>AQ322</f>
        <v>0</v>
      </c>
      <c r="FV325" s="45"/>
    </row>
    <row r="326" spans="1:178" ht="3" customHeight="1" x14ac:dyDescent="0.25">
      <c r="A326" s="24">
        <v>1</v>
      </c>
      <c r="B326" s="28">
        <f>CI306</f>
        <v>0</v>
      </c>
      <c r="C326" s="28">
        <f>CJ306</f>
        <v>0</v>
      </c>
      <c r="D326" s="28">
        <f>CK306</f>
        <v>0</v>
      </c>
      <c r="E326" s="28">
        <f>CL306</f>
        <v>0</v>
      </c>
      <c r="F326" s="28">
        <f>CM306</f>
        <v>0</v>
      </c>
      <c r="H326" s="28">
        <f>CI306</f>
        <v>0</v>
      </c>
      <c r="I326" s="28">
        <f>CJ306</f>
        <v>0</v>
      </c>
      <c r="J326" s="28">
        <f>CK306</f>
        <v>0</v>
      </c>
      <c r="K326" s="28">
        <f>CL306</f>
        <v>0</v>
      </c>
      <c r="L326" s="28">
        <f>CM306</f>
        <v>0</v>
      </c>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CO326" s="3">
        <v>1</v>
      </c>
      <c r="CP326" s="3">
        <v>1</v>
      </c>
    </row>
    <row r="327" spans="1:178" ht="3" customHeight="1" x14ac:dyDescent="0.25">
      <c r="A327" s="24">
        <v>1</v>
      </c>
      <c r="B327" s="28">
        <f>CI328</f>
        <v>0</v>
      </c>
      <c r="C327" s="28">
        <f>CJ328</f>
        <v>0</v>
      </c>
      <c r="D327" s="28">
        <f>CK328</f>
        <v>0</v>
      </c>
      <c r="E327" s="28">
        <f>CL328</f>
        <v>0</v>
      </c>
      <c r="F327" s="28">
        <f>CM328</f>
        <v>0</v>
      </c>
      <c r="H327" s="28">
        <f>CI328</f>
        <v>0</v>
      </c>
      <c r="I327" s="28">
        <f>CJ328</f>
        <v>0</v>
      </c>
      <c r="J327" s="28">
        <f>CK328</f>
        <v>0</v>
      </c>
      <c r="K327" s="28">
        <f>CL328</f>
        <v>0</v>
      </c>
      <c r="L327" s="28">
        <f>CM328</f>
        <v>0</v>
      </c>
      <c r="CO327" s="3">
        <v>1</v>
      </c>
      <c r="CP327" s="3">
        <v>1</v>
      </c>
    </row>
    <row r="328" spans="1:178" ht="16.5" customHeight="1" x14ac:dyDescent="0.25">
      <c r="A328" s="24">
        <v>1</v>
      </c>
      <c r="B328" s="28">
        <f>CI328</f>
        <v>0</v>
      </c>
      <c r="C328" s="28">
        <f>CJ328</f>
        <v>0</v>
      </c>
      <c r="D328" s="28">
        <f>CK328</f>
        <v>0</v>
      </c>
      <c r="E328" s="28">
        <f>CL328</f>
        <v>0</v>
      </c>
      <c r="F328" s="28">
        <f>CM328</f>
        <v>0</v>
      </c>
      <c r="H328" s="28">
        <f>CI328</f>
        <v>0</v>
      </c>
      <c r="I328" s="28">
        <f>CJ328</f>
        <v>0</v>
      </c>
      <c r="J328" s="28">
        <f>CK328</f>
        <v>0</v>
      </c>
      <c r="K328" s="28">
        <f>CL328</f>
        <v>0</v>
      </c>
      <c r="L328" s="28">
        <f>CM328</f>
        <v>0</v>
      </c>
      <c r="N328" s="20" t="s">
        <v>30</v>
      </c>
      <c r="Q328" s="16">
        <f>Q306+1</f>
        <v>15</v>
      </c>
      <c r="R328" s="16"/>
      <c r="S328" s="5" t="s">
        <v>2</v>
      </c>
      <c r="Y328" s="49"/>
      <c r="Z328" s="50"/>
      <c r="AA328" s="50"/>
      <c r="AB328" s="50"/>
      <c r="AC328" s="50"/>
      <c r="AD328" s="50"/>
      <c r="AE328" s="50"/>
      <c r="AF328" s="50"/>
      <c r="AG328" s="50"/>
      <c r="AH328" s="50"/>
      <c r="AI328" s="50"/>
      <c r="AJ328" s="50"/>
      <c r="AK328" s="50"/>
      <c r="AL328" s="50"/>
      <c r="AM328" s="50"/>
      <c r="AN328" s="50"/>
      <c r="AO328" s="50"/>
      <c r="AP328" s="51"/>
      <c r="AS328" s="5" t="s">
        <v>23</v>
      </c>
      <c r="AV328" s="52"/>
      <c r="AW328" s="52"/>
      <c r="AX328" s="52"/>
      <c r="AY328" s="52"/>
      <c r="BA328" s="73">
        <f>IF(AW347&gt;0, IF(LEN(Y328)&gt;3,Y328,"Name fehlt"),Y328)</f>
        <v>0</v>
      </c>
      <c r="BB328" s="73"/>
      <c r="BC328" s="73"/>
      <c r="BD328" s="73"/>
      <c r="BE328" s="73"/>
      <c r="BI328" s="64">
        <f>IF(LEN(Y328)&gt;3, DATE((AW$1-BN329),12,31),0)</f>
        <v>0</v>
      </c>
      <c r="BJ328" s="64"/>
      <c r="BK328" s="64"/>
      <c r="BL328" s="64"/>
      <c r="BN328" s="25"/>
      <c r="BO328" s="25"/>
      <c r="BP328" s="25"/>
      <c r="BQ328" s="64">
        <f>IF(LEN(Y328)&gt;3, DATE((AW$1-BV329),1,1),0)</f>
        <v>0</v>
      </c>
      <c r="BR328" s="64"/>
      <c r="BS328" s="64"/>
      <c r="BT328" s="64"/>
      <c r="CI328" s="3">
        <f>IF(LEN(Y328)&gt;3,1,0)</f>
        <v>0</v>
      </c>
      <c r="CJ328" s="3">
        <f>IF(Y331="X",CI328,0)</f>
        <v>0</v>
      </c>
      <c r="CK328" s="3">
        <f>IF(AF331="X",CI328,0)</f>
        <v>0</v>
      </c>
      <c r="CL328" s="3">
        <f>IF(AM331="X",CI328,0)</f>
        <v>0</v>
      </c>
      <c r="CM328" s="3">
        <f>IF(AT331="X",CI328,0)</f>
        <v>0</v>
      </c>
      <c r="CO328" s="3">
        <v>1</v>
      </c>
      <c r="CP328" s="3">
        <v>1</v>
      </c>
    </row>
    <row r="329" spans="1:178" ht="16.5" customHeight="1" x14ac:dyDescent="0.25">
      <c r="A329" s="24">
        <v>1</v>
      </c>
      <c r="B329" s="28">
        <f>CI328</f>
        <v>0</v>
      </c>
      <c r="C329" s="28">
        <f>CJ328</f>
        <v>0</v>
      </c>
      <c r="D329" s="28">
        <f>CK328</f>
        <v>0</v>
      </c>
      <c r="E329" s="28">
        <f>CL328</f>
        <v>0</v>
      </c>
      <c r="F329" s="28">
        <f>CM328</f>
        <v>0</v>
      </c>
      <c r="H329" s="28">
        <f>CI328</f>
        <v>0</v>
      </c>
      <c r="I329" s="28">
        <f>CJ328</f>
        <v>0</v>
      </c>
      <c r="J329" s="28">
        <f>CK328</f>
        <v>0</v>
      </c>
      <c r="K329" s="28">
        <f>CL328</f>
        <v>0</v>
      </c>
      <c r="L329" s="28">
        <f>CM328</f>
        <v>0</v>
      </c>
      <c r="S329" s="5" t="s">
        <v>3</v>
      </c>
      <c r="Y329" s="49"/>
      <c r="Z329" s="50"/>
      <c r="AA329" s="50"/>
      <c r="AB329" s="50"/>
      <c r="AC329" s="50"/>
      <c r="AD329" s="50"/>
      <c r="AE329" s="50"/>
      <c r="AF329" s="50"/>
      <c r="AG329" s="50"/>
      <c r="AH329" s="50"/>
      <c r="AI329" s="50"/>
      <c r="AJ329" s="50"/>
      <c r="AK329" s="50"/>
      <c r="AL329" s="50"/>
      <c r="AM329" s="50"/>
      <c r="AN329" s="50"/>
      <c r="AO329" s="50"/>
      <c r="AP329" s="51"/>
      <c r="AS329" s="5" t="s">
        <v>11</v>
      </c>
      <c r="AW329" s="44" t="str">
        <f>IF(YEAR(AV328)&gt;1900,$AW$1-YEAR(AV328),"")</f>
        <v/>
      </c>
      <c r="AX329" s="68"/>
      <c r="AY329" s="45"/>
      <c r="BA329" s="73">
        <f>IF(LEN(Y328)&gt;3, IF(LEN(Y329)&gt;3, Y329, "Ort fehlt"),Y329)</f>
        <v>0</v>
      </c>
      <c r="BB329" s="73"/>
      <c r="BC329" s="73"/>
      <c r="BD329" s="73"/>
      <c r="BE329" s="73"/>
      <c r="BI329" s="15">
        <f>IF(Y331="X", $BG$4,0)</f>
        <v>0</v>
      </c>
      <c r="BJ329" s="15">
        <f>IF(AF331="X", $BG$5,0)</f>
        <v>0</v>
      </c>
      <c r="BK329" s="15">
        <f>IF(AM331="X", $BG$6,0)</f>
        <v>0</v>
      </c>
      <c r="BL329" s="15">
        <f>IF(AT331="X", $BG$7,0)</f>
        <v>0</v>
      </c>
      <c r="BN329" s="15" t="str">
        <f>IF(LEN(Y328)&gt;3, SUM(BI329:BL329),"")</f>
        <v/>
      </c>
      <c r="BQ329" s="15">
        <f>IF(Y331="X", $BI$4,0)</f>
        <v>0</v>
      </c>
      <c r="BR329" s="15">
        <f>IF(AF331="X", $BI$5,0)</f>
        <v>0</v>
      </c>
      <c r="BS329" s="15">
        <f>IF(AM331="X", $BI$6,0)</f>
        <v>0</v>
      </c>
      <c r="BT329" s="15">
        <f>IF(AT331="X", $BI$7,0)</f>
        <v>0</v>
      </c>
      <c r="BV329" s="15" t="str">
        <f>IF(LEN(Y328)&gt;3, SUM(BQ329:BT329),"")</f>
        <v/>
      </c>
      <c r="CO329" s="3">
        <v>1</v>
      </c>
      <c r="CP329" s="3">
        <v>1</v>
      </c>
    </row>
    <row r="330" spans="1:178" ht="3" customHeight="1" x14ac:dyDescent="0.25">
      <c r="A330" s="24">
        <v>1</v>
      </c>
      <c r="B330" s="28">
        <f>CI328</f>
        <v>0</v>
      </c>
      <c r="C330" s="28">
        <f>CJ328</f>
        <v>0</v>
      </c>
      <c r="D330" s="28">
        <f>CK328</f>
        <v>0</v>
      </c>
      <c r="E330" s="28">
        <f>CL328</f>
        <v>0</v>
      </c>
      <c r="F330" s="28">
        <f>CM328</f>
        <v>0</v>
      </c>
      <c r="H330" s="28">
        <f>CI328</f>
        <v>0</v>
      </c>
      <c r="I330" s="28">
        <f>CJ328</f>
        <v>0</v>
      </c>
      <c r="J330" s="28">
        <f>CK328</f>
        <v>0</v>
      </c>
      <c r="K330" s="28">
        <f>CL328</f>
        <v>0</v>
      </c>
      <c r="L330" s="28">
        <f>CM328</f>
        <v>0</v>
      </c>
      <c r="CO330" s="3">
        <v>1</v>
      </c>
      <c r="CP330" s="3">
        <v>1</v>
      </c>
    </row>
    <row r="331" spans="1:178" ht="16.5" customHeight="1" x14ac:dyDescent="0.25">
      <c r="A331" s="24">
        <v>1</v>
      </c>
      <c r="B331" s="28">
        <f>CI328</f>
        <v>0</v>
      </c>
      <c r="C331" s="28">
        <f>CJ328</f>
        <v>0</v>
      </c>
      <c r="D331" s="28">
        <f>CK328</f>
        <v>0</v>
      </c>
      <c r="E331" s="28">
        <f>CL328</f>
        <v>0</v>
      </c>
      <c r="F331" s="28">
        <f>CM328</f>
        <v>0</v>
      </c>
      <c r="H331" s="28">
        <f>CI328</f>
        <v>0</v>
      </c>
      <c r="I331" s="28">
        <f>CJ328</f>
        <v>0</v>
      </c>
      <c r="J331" s="28">
        <f>CK328</f>
        <v>0</v>
      </c>
      <c r="K331" s="28">
        <f>CL328</f>
        <v>0</v>
      </c>
      <c r="L331" s="28">
        <f>CM328</f>
        <v>0</v>
      </c>
      <c r="S331" s="72" t="s">
        <v>8</v>
      </c>
      <c r="T331" s="72"/>
      <c r="U331" s="72"/>
      <c r="V331" s="72"/>
      <c r="W331" s="72"/>
      <c r="Y331" s="1"/>
      <c r="Z331" s="5" t="str">
        <f>$BA$4</f>
        <v>U17-kniend</v>
      </c>
      <c r="AF331" s="1"/>
      <c r="AG331" s="5" t="str">
        <f>$BA$5</f>
        <v>U23-kniend</v>
      </c>
      <c r="AM331" s="1"/>
      <c r="AN331" s="5" t="str">
        <f>$BA$6</f>
        <v>---</v>
      </c>
      <c r="AT331" s="1"/>
      <c r="AU331" s="5" t="str">
        <f>$BA$7</f>
        <v>---</v>
      </c>
      <c r="BA331" s="15" t="str">
        <f>IF(LEN(Y328)&gt;3, IF(AF331="X", "", IF(AM331="X", "", IF(AT331="X","", IF(Y331="X", Y331,9999)))),"")</f>
        <v/>
      </c>
      <c r="BB331" s="3"/>
      <c r="BC331" s="15" t="str">
        <f>IF(LEN(Y328)&gt;3, IF(Y331="X", "", IF(AM331="X", "", IF(AT331="X","", IF(AF331="X", AF331,9999)))),"")</f>
        <v/>
      </c>
      <c r="BD331" s="3"/>
      <c r="BE331" s="15" t="str">
        <f>IF(LEN(Y328)&gt;3, IF(Y331="X", "", IF(AF331="X", "", IF(AT331="X","", IF(AM331="X", AM331,9999)))),"")</f>
        <v/>
      </c>
      <c r="BF331" s="3"/>
      <c r="BG331" s="15" t="str">
        <f>IF(LEN(Y328)&gt;3, IF(Y331="X", "", IF(AF331="X", "", IF(AM331="X", "",IF(AT331="X", AT331,9999)))),"")</f>
        <v/>
      </c>
      <c r="CO331" s="3">
        <v>1</v>
      </c>
      <c r="CP331" s="3">
        <v>1</v>
      </c>
    </row>
    <row r="332" spans="1:178" ht="3" customHeight="1" x14ac:dyDescent="0.25">
      <c r="A332" s="24">
        <v>1</v>
      </c>
      <c r="B332" s="28">
        <f>CI328</f>
        <v>0</v>
      </c>
      <c r="C332" s="28">
        <f>CJ328</f>
        <v>0</v>
      </c>
      <c r="D332" s="28">
        <f>CK328</f>
        <v>0</v>
      </c>
      <c r="E332" s="28">
        <f>CL328</f>
        <v>0</v>
      </c>
      <c r="F332" s="28">
        <f>CM328</f>
        <v>0</v>
      </c>
      <c r="H332" s="28">
        <f>CI328</f>
        <v>0</v>
      </c>
      <c r="I332" s="28">
        <f>CJ328</f>
        <v>0</v>
      </c>
      <c r="J332" s="28">
        <f>CK328</f>
        <v>0</v>
      </c>
      <c r="K332" s="28">
        <f>CL328</f>
        <v>0</v>
      </c>
      <c r="L332" s="28">
        <f>CM328</f>
        <v>0</v>
      </c>
      <c r="CO332" s="3">
        <v>1</v>
      </c>
      <c r="CP332" s="3">
        <v>1</v>
      </c>
    </row>
    <row r="333" spans="1:178" ht="16.5" customHeight="1" x14ac:dyDescent="0.25">
      <c r="A333" s="24">
        <v>1</v>
      </c>
      <c r="B333" s="28">
        <f>CI328</f>
        <v>0</v>
      </c>
      <c r="C333" s="28">
        <f>CJ328</f>
        <v>0</v>
      </c>
      <c r="D333" s="28">
        <f>CK328</f>
        <v>0</v>
      </c>
      <c r="E333" s="28">
        <f>CL328</f>
        <v>0</v>
      </c>
      <c r="F333" s="28">
        <f>CM328</f>
        <v>0</v>
      </c>
      <c r="H333" s="28">
        <f>CI328</f>
        <v>0</v>
      </c>
      <c r="I333" s="28">
        <f>CJ328</f>
        <v>0</v>
      </c>
      <c r="J333" s="28">
        <f>CK328</f>
        <v>0</v>
      </c>
      <c r="K333" s="28">
        <f>CL328</f>
        <v>0</v>
      </c>
      <c r="L333" s="28">
        <f>CM328</f>
        <v>0</v>
      </c>
      <c r="S333" s="5" t="s">
        <v>4</v>
      </c>
      <c r="Y333" s="1"/>
      <c r="Z333" s="5" t="s">
        <v>27</v>
      </c>
      <c r="AZ333" s="26" t="s">
        <v>26</v>
      </c>
      <c r="BA333" s="15" t="str">
        <f>IF(Y331="X", IF(Y333=$BS$4,Y333,IF(Y333=$BT$4,Y333,"XXX")),"")</f>
        <v/>
      </c>
      <c r="BB333" s="15" t="str">
        <f>IF(AF331="X", IF(Y333=$BS$5,Y333,IF(Y333=$BT$5,Y333,"XXX")),"")</f>
        <v/>
      </c>
      <c r="BC333" s="15" t="str">
        <f>IF(AM331="X", IF(Y333=$BS$6,Y333,IF(Y333=$BT$6,Y333,"XXX")),"")</f>
        <v/>
      </c>
      <c r="BD333" s="15" t="str">
        <f>IF(AT331="X", IF(Y333=$BS$7,Y333,IF(Y333=$BT$7,Y333,"XXX")),"")</f>
        <v/>
      </c>
      <c r="BE333" s="18" t="s">
        <v>26</v>
      </c>
      <c r="BF333" s="15" t="str">
        <f>BA333&amp;BB333&amp;BC333&amp;BD333</f>
        <v/>
      </c>
      <c r="BG333" s="26" t="s">
        <v>26</v>
      </c>
      <c r="BK333" s="26" t="s">
        <v>26</v>
      </c>
      <c r="CO333" s="3">
        <v>1</v>
      </c>
      <c r="CP333" s="3">
        <v>1</v>
      </c>
    </row>
    <row r="334" spans="1:178" ht="3" customHeight="1" x14ac:dyDescent="0.25">
      <c r="A334" s="24">
        <v>0</v>
      </c>
      <c r="B334" s="24">
        <v>0</v>
      </c>
      <c r="C334" s="24">
        <v>0</v>
      </c>
      <c r="D334" s="24">
        <v>0</v>
      </c>
      <c r="E334" s="24">
        <v>0</v>
      </c>
      <c r="F334" s="24">
        <v>0</v>
      </c>
      <c r="H334" s="28">
        <f>CI328*BK335</f>
        <v>0</v>
      </c>
      <c r="I334" s="28">
        <f>CJ328*BF335</f>
        <v>0</v>
      </c>
      <c r="J334" s="28">
        <f>CK328*BG335</f>
        <v>0</v>
      </c>
      <c r="K334" s="28">
        <f>CL328*BH335</f>
        <v>0</v>
      </c>
      <c r="L334" s="28">
        <f>CM328*BI335</f>
        <v>0</v>
      </c>
      <c r="CO334" s="3">
        <v>1</v>
      </c>
      <c r="CP334" s="3">
        <v>1</v>
      </c>
    </row>
    <row r="335" spans="1:178" ht="16.5" customHeight="1" x14ac:dyDescent="0.25">
      <c r="A335" s="24">
        <v>0</v>
      </c>
      <c r="B335" s="24">
        <v>0</v>
      </c>
      <c r="C335" s="24">
        <v>0</v>
      </c>
      <c r="D335" s="24">
        <v>0</v>
      </c>
      <c r="E335" s="24">
        <v>0</v>
      </c>
      <c r="F335" s="24">
        <v>0</v>
      </c>
      <c r="H335" s="28">
        <f>CI328*BK335</f>
        <v>0</v>
      </c>
      <c r="I335" s="28">
        <f>CJ328*BF335</f>
        <v>0</v>
      </c>
      <c r="J335" s="28">
        <f>CK328*BG335</f>
        <v>0</v>
      </c>
      <c r="K335" s="28">
        <f>CL328*BH335</f>
        <v>0</v>
      </c>
      <c r="L335" s="28">
        <f>CM328*BI335</f>
        <v>0</v>
      </c>
      <c r="S335" s="60" t="str">
        <f>IF(BK335=1,"P 1","")</f>
        <v/>
      </c>
      <c r="T335" s="5" t="s">
        <v>5</v>
      </c>
      <c r="Y335" s="53"/>
      <c r="Z335" s="54"/>
      <c r="AA335" s="53"/>
      <c r="AB335" s="54"/>
      <c r="AC335" s="53"/>
      <c r="AD335" s="54"/>
      <c r="AE335" s="53"/>
      <c r="AF335" s="54"/>
      <c r="AG335" s="53"/>
      <c r="AH335" s="54"/>
      <c r="AI335" s="53"/>
      <c r="AJ335" s="54"/>
      <c r="AK335" s="53"/>
      <c r="AL335" s="54"/>
      <c r="AM335" s="53"/>
      <c r="AN335" s="54"/>
      <c r="AO335" s="53"/>
      <c r="AP335" s="54"/>
      <c r="AQ335" s="53"/>
      <c r="AR335" s="54"/>
      <c r="AS335" s="3"/>
      <c r="AW335" s="61"/>
      <c r="AX335" s="62"/>
      <c r="AY335" s="63"/>
      <c r="BA335" s="44">
        <f>SUM(Y335:AR335)*BK335</f>
        <v>0</v>
      </c>
      <c r="BB335" s="68"/>
      <c r="BC335" s="45"/>
      <c r="BF335" s="15">
        <f>IF(Y331="X", IF($BK$4&gt;=10,1,0),0)</f>
        <v>0</v>
      </c>
      <c r="BG335" s="15">
        <f>IF(AF331="X", IF($BK$5&gt;=10,1,0),0)</f>
        <v>0</v>
      </c>
      <c r="BH335" s="15">
        <f>IF(AM331="X", IF($BK$6&gt;=10,1,0),0)</f>
        <v>0</v>
      </c>
      <c r="BI335" s="15">
        <f>IF(AT331="X", IF($BK$7&gt;=10,1,0),0)</f>
        <v>0</v>
      </c>
      <c r="BK335" s="15">
        <f>SUM(BF335:BI335)</f>
        <v>0</v>
      </c>
      <c r="BN335" s="59" t="str">
        <f>IF($CI328=0, "", IF($BK335=0, IF(Y335&lt;&gt;0, 999,-1),Y335))</f>
        <v/>
      </c>
      <c r="BO335" s="59"/>
      <c r="BP335" s="59" t="str">
        <f>IF($CI328=0, "", IF($BK335=0, IF(AA335&lt;&gt;0, 999,-1),AA335))</f>
        <v/>
      </c>
      <c r="BQ335" s="59"/>
      <c r="BR335" s="59" t="str">
        <f>IF($CI328=0, "", IF($BK335=0, IF(AC335&lt;&gt;0, 999,-1),AC335))</f>
        <v/>
      </c>
      <c r="BS335" s="59"/>
      <c r="BT335" s="59" t="str">
        <f>IF($CI328=0, "", IF($BK335=0, IF(AE335&lt;&gt;0, 999,-1),AE335))</f>
        <v/>
      </c>
      <c r="BU335" s="59"/>
      <c r="BV335" s="59" t="str">
        <f>IF($CI328=0, "", IF($BK335=0, IF(AG335&lt;&gt;0, 999,-1),AG335))</f>
        <v/>
      </c>
      <c r="BW335" s="59"/>
      <c r="BX335" s="59" t="str">
        <f>IF($CI328=0, "", IF($BK335=0, IF(AI335&lt;&gt;0, 999,-1),AI335))</f>
        <v/>
      </c>
      <c r="BY335" s="59"/>
      <c r="BZ335" s="59" t="str">
        <f>IF($CI328=0, "", IF($BK335=0, IF(AK335&lt;&gt;0, 999,-1),AK335))</f>
        <v/>
      </c>
      <c r="CA335" s="59"/>
      <c r="CB335" s="59" t="str">
        <f>IF($CI328=0, "", IF($BK335=0, IF(AM335&lt;&gt;0, 999,-1),AM335))</f>
        <v/>
      </c>
      <c r="CC335" s="59"/>
      <c r="CD335" s="59" t="str">
        <f>IF($CI328=0, "", IF($BK335=0, IF(AO335&lt;&gt;0, 999,-1),AO335))</f>
        <v/>
      </c>
      <c r="CE335" s="59"/>
      <c r="CF335" s="59" t="str">
        <f>IF($CI328=0, "", IF($BK335=0, IF(AQ335&lt;&gt;0, 999,-1),AQ335))</f>
        <v/>
      </c>
      <c r="CG335" s="59"/>
      <c r="CO335" s="3">
        <v>1</v>
      </c>
      <c r="CP335" s="3">
        <v>1</v>
      </c>
    </row>
    <row r="336" spans="1:178" ht="16.5" customHeight="1" x14ac:dyDescent="0.25">
      <c r="A336" s="24">
        <v>0</v>
      </c>
      <c r="B336" s="24">
        <v>0</v>
      </c>
      <c r="C336" s="24">
        <v>0</v>
      </c>
      <c r="D336" s="24">
        <v>0</v>
      </c>
      <c r="E336" s="24">
        <v>0</v>
      </c>
      <c r="F336" s="24">
        <v>0</v>
      </c>
      <c r="H336" s="28">
        <f>CI328*BK335</f>
        <v>0</v>
      </c>
      <c r="I336" s="28">
        <f>CJ328*BF335</f>
        <v>0</v>
      </c>
      <c r="J336" s="28">
        <f>CK328*BG335</f>
        <v>0</v>
      </c>
      <c r="K336" s="28">
        <f>CL328*BH335</f>
        <v>0</v>
      </c>
      <c r="L336" s="28">
        <f>CM328*BI335</f>
        <v>0</v>
      </c>
      <c r="S336" s="60"/>
      <c r="T336" s="5" t="s">
        <v>6</v>
      </c>
      <c r="Z336" s="27" t="s">
        <v>32</v>
      </c>
      <c r="AA336" s="55">
        <f>IF($AV$4&lt;&gt;0, AO323+1*BK335,0)</f>
        <v>0</v>
      </c>
      <c r="AB336" s="56"/>
      <c r="AC336" s="56"/>
      <c r="AD336" s="57"/>
      <c r="AN336" s="27" t="s">
        <v>33</v>
      </c>
      <c r="AO336" s="55">
        <f>IF(AA336*BK335&lt;&gt;0, AA336+10/BK336-1,AA336)</f>
        <v>0</v>
      </c>
      <c r="AP336" s="56"/>
      <c r="AQ336" s="56"/>
      <c r="AR336" s="57"/>
      <c r="AW336" s="58" t="s">
        <v>12</v>
      </c>
      <c r="AX336" s="58"/>
      <c r="AY336" s="58"/>
      <c r="BA336" s="59">
        <f>IF(LEN(Y328)&gt;3, 1,0)</f>
        <v>0</v>
      </c>
      <c r="BB336" s="59"/>
      <c r="BC336" s="59"/>
      <c r="BF336" s="15">
        <f>BF335*$BY$4</f>
        <v>0</v>
      </c>
      <c r="BG336" s="15">
        <f>BG335*$BY$5</f>
        <v>0</v>
      </c>
      <c r="BH336" s="15">
        <f>BH335*$BY$6</f>
        <v>0</v>
      </c>
      <c r="BI336" s="15">
        <f>BI335*$BY$7</f>
        <v>0</v>
      </c>
      <c r="BK336" s="15">
        <f>SUM(BF336:BI336)</f>
        <v>0</v>
      </c>
      <c r="CO336" s="3">
        <v>1</v>
      </c>
      <c r="CP336" s="3">
        <v>1</v>
      </c>
    </row>
    <row r="337" spans="1:178" ht="3" customHeight="1" x14ac:dyDescent="0.25">
      <c r="A337" s="24">
        <v>0</v>
      </c>
      <c r="B337" s="24">
        <v>0</v>
      </c>
      <c r="C337" s="24">
        <v>0</v>
      </c>
      <c r="D337" s="24">
        <v>0</v>
      </c>
      <c r="E337" s="24">
        <v>0</v>
      </c>
      <c r="F337" s="24">
        <v>0</v>
      </c>
      <c r="H337" s="28">
        <f>CI328*BK338</f>
        <v>0</v>
      </c>
      <c r="I337" s="28">
        <f>CJ328*BF338</f>
        <v>0</v>
      </c>
      <c r="J337" s="28">
        <f>CK328*BG338</f>
        <v>0</v>
      </c>
      <c r="K337" s="28">
        <f>CL328*BH338</f>
        <v>0</v>
      </c>
      <c r="L337" s="28">
        <f>CM328*BI338</f>
        <v>0</v>
      </c>
      <c r="CO337" s="3">
        <v>1</v>
      </c>
      <c r="CP337" s="3">
        <v>1</v>
      </c>
    </row>
    <row r="338" spans="1:178" ht="16.5" customHeight="1" x14ac:dyDescent="0.25">
      <c r="A338" s="24">
        <v>0</v>
      </c>
      <c r="B338" s="24">
        <v>0</v>
      </c>
      <c r="C338" s="24">
        <v>0</v>
      </c>
      <c r="D338" s="24">
        <v>0</v>
      </c>
      <c r="E338" s="24">
        <v>0</v>
      </c>
      <c r="F338" s="24">
        <v>0</v>
      </c>
      <c r="H338" s="28">
        <f>CI328*BK338</f>
        <v>0</v>
      </c>
      <c r="I338" s="28">
        <f>CJ328*BF338</f>
        <v>0</v>
      </c>
      <c r="J338" s="28">
        <f>CK328*BG338</f>
        <v>0</v>
      </c>
      <c r="K338" s="28">
        <f>CL328*BH338</f>
        <v>0</v>
      </c>
      <c r="L338" s="28">
        <f>CM328*BI338</f>
        <v>0</v>
      </c>
      <c r="S338" s="60" t="str">
        <f>IF(BK338=1,"P 2","")</f>
        <v/>
      </c>
      <c r="T338" s="5" t="s">
        <v>5</v>
      </c>
      <c r="Y338" s="53"/>
      <c r="Z338" s="54"/>
      <c r="AA338" s="53"/>
      <c r="AB338" s="54"/>
      <c r="AC338" s="53"/>
      <c r="AD338" s="54"/>
      <c r="AE338" s="53"/>
      <c r="AF338" s="54"/>
      <c r="AG338" s="53"/>
      <c r="AH338" s="54"/>
      <c r="AI338" s="53"/>
      <c r="AJ338" s="54"/>
      <c r="AK338" s="53"/>
      <c r="AL338" s="54"/>
      <c r="AM338" s="53"/>
      <c r="AN338" s="54"/>
      <c r="AO338" s="53"/>
      <c r="AP338" s="54"/>
      <c r="AQ338" s="53"/>
      <c r="AR338" s="54"/>
      <c r="AS338" s="3"/>
      <c r="AW338" s="61"/>
      <c r="AX338" s="62"/>
      <c r="AY338" s="63"/>
      <c r="BA338" s="44">
        <f>SUM(Y338:AR338)*BK338</f>
        <v>0</v>
      </c>
      <c r="BB338" s="68"/>
      <c r="BC338" s="45"/>
      <c r="BF338" s="15">
        <f>IF(Y331="X", IF($BK$4&gt;=20,1,0),0)</f>
        <v>0</v>
      </c>
      <c r="BG338" s="15">
        <f>IF(AF331="X", IF($BK$5&gt;=20,1,0),0)</f>
        <v>0</v>
      </c>
      <c r="BH338" s="15">
        <f>IF(AM331="X", IF($BK$6&gt;=20,1,0),0)</f>
        <v>0</v>
      </c>
      <c r="BI338" s="15">
        <f>IF(AT331="X", IF($BK$7&gt;=20,1,0),0)</f>
        <v>0</v>
      </c>
      <c r="BK338" s="15">
        <f>SUM(BF338:BI338)</f>
        <v>0</v>
      </c>
      <c r="BN338" s="59" t="str">
        <f>IF($CI328=0, "", IF($BK338=0, IF(Y338&lt;&gt;0, 999,-1),Y338))</f>
        <v/>
      </c>
      <c r="BO338" s="59"/>
      <c r="BP338" s="59" t="str">
        <f>IF($CI328=0, "", IF($BK338=0, IF(AA338&lt;&gt;0, 999,-1),AA338))</f>
        <v/>
      </c>
      <c r="BQ338" s="59"/>
      <c r="BR338" s="59" t="str">
        <f>IF($CI328=0, "", IF($BK338=0, IF(AC338&lt;&gt;0, 999,-1),AC338))</f>
        <v/>
      </c>
      <c r="BS338" s="59"/>
      <c r="BT338" s="59" t="str">
        <f>IF($CI328=0, "", IF($BK338=0, IF(AE338&lt;&gt;0, 999,-1),AE338))</f>
        <v/>
      </c>
      <c r="BU338" s="59"/>
      <c r="BV338" s="59" t="str">
        <f>IF($CI328=0, "", IF($BK338=0, IF(AG338&lt;&gt;0, 999,-1),AG338))</f>
        <v/>
      </c>
      <c r="BW338" s="59"/>
      <c r="BX338" s="59" t="str">
        <f>IF($CI328=0, "", IF($BK338=0, IF(AI338&lt;&gt;0, 999,-1),AI338))</f>
        <v/>
      </c>
      <c r="BY338" s="59"/>
      <c r="BZ338" s="59" t="str">
        <f>IF($CI328=0, "", IF($BK338=0, IF(AK338&lt;&gt;0, 999,-1),AK338))</f>
        <v/>
      </c>
      <c r="CA338" s="59"/>
      <c r="CB338" s="59" t="str">
        <f>IF($CI328=0, "", IF($BK338=0, IF(AM338&lt;&gt;0, 999,-1),AM338))</f>
        <v/>
      </c>
      <c r="CC338" s="59"/>
      <c r="CD338" s="59" t="str">
        <f>IF($CI328=0, "", IF($BK338=0, IF(AO338&lt;&gt;0, 999,-1),AO338))</f>
        <v/>
      </c>
      <c r="CE338" s="59"/>
      <c r="CF338" s="59" t="str">
        <f>IF($CI328=0, "", IF($BK338=0, IF(AQ338&lt;&gt;0, 999,-1),AQ338))</f>
        <v/>
      </c>
      <c r="CG338" s="59"/>
      <c r="CO338" s="3">
        <v>1</v>
      </c>
      <c r="CP338" s="3">
        <v>1</v>
      </c>
    </row>
    <row r="339" spans="1:178" ht="16.5" customHeight="1" x14ac:dyDescent="0.25">
      <c r="A339" s="24">
        <v>0</v>
      </c>
      <c r="B339" s="24">
        <v>0</v>
      </c>
      <c r="C339" s="24">
        <v>0</v>
      </c>
      <c r="D339" s="24">
        <v>0</v>
      </c>
      <c r="E339" s="24">
        <v>0</v>
      </c>
      <c r="F339" s="24">
        <v>0</v>
      </c>
      <c r="H339" s="28">
        <f>CI328*BK338</f>
        <v>0</v>
      </c>
      <c r="I339" s="28">
        <f>CJ328*BF338</f>
        <v>0</v>
      </c>
      <c r="J339" s="28">
        <f>CK328*BG338</f>
        <v>0</v>
      </c>
      <c r="K339" s="28">
        <f>CL328*BH338</f>
        <v>0</v>
      </c>
      <c r="L339" s="28">
        <f>CM328*BI338</f>
        <v>0</v>
      </c>
      <c r="S339" s="60"/>
      <c r="T339" s="5" t="s">
        <v>6</v>
      </c>
      <c r="Z339" s="27" t="s">
        <v>32</v>
      </c>
      <c r="AA339" s="55">
        <f>IF(AO336&lt;&gt;0, AO336+1*BK338,0)</f>
        <v>0</v>
      </c>
      <c r="AB339" s="56"/>
      <c r="AC339" s="56"/>
      <c r="AD339" s="57"/>
      <c r="AN339" s="27" t="s">
        <v>33</v>
      </c>
      <c r="AO339" s="55">
        <f>IF(AA339*BK338&lt;&gt;0, AA339+10/BK339-1,AA339)</f>
        <v>0</v>
      </c>
      <c r="AP339" s="56"/>
      <c r="AQ339" s="56"/>
      <c r="AR339" s="57"/>
      <c r="AW339" s="58" t="s">
        <v>12</v>
      </c>
      <c r="AX339" s="58"/>
      <c r="AY339" s="58"/>
      <c r="BF339" s="15">
        <f>BF338*$BY$4</f>
        <v>0</v>
      </c>
      <c r="BG339" s="15">
        <f>BG338*$BY$5</f>
        <v>0</v>
      </c>
      <c r="BH339" s="15">
        <f>BH338*$BY$6</f>
        <v>0</v>
      </c>
      <c r="BI339" s="15">
        <f>BI338*$BY$7</f>
        <v>0</v>
      </c>
      <c r="BK339" s="15">
        <f>SUM(BF339:BI339)</f>
        <v>0</v>
      </c>
      <c r="CO339" s="3">
        <v>1</v>
      </c>
      <c r="CP339" s="3">
        <v>1</v>
      </c>
    </row>
    <row r="340" spans="1:178" ht="3" customHeight="1" x14ac:dyDescent="0.25">
      <c r="A340" s="24">
        <v>0</v>
      </c>
      <c r="B340" s="24">
        <v>0</v>
      </c>
      <c r="C340" s="24">
        <v>0</v>
      </c>
      <c r="D340" s="24">
        <v>0</v>
      </c>
      <c r="E340" s="24">
        <v>0</v>
      </c>
      <c r="F340" s="24">
        <v>0</v>
      </c>
      <c r="H340" s="28">
        <f>CI328*BK341</f>
        <v>0</v>
      </c>
      <c r="I340" s="28">
        <f>CJ328*BF341</f>
        <v>0</v>
      </c>
      <c r="J340" s="28">
        <f>CK328*BG341</f>
        <v>0</v>
      </c>
      <c r="K340" s="28">
        <f>CL328*BH341</f>
        <v>0</v>
      </c>
      <c r="L340" s="28">
        <f>CM328*BI341</f>
        <v>0</v>
      </c>
      <c r="CO340" s="3">
        <v>1</v>
      </c>
      <c r="CP340" s="3">
        <v>1</v>
      </c>
    </row>
    <row r="341" spans="1:178" ht="16.5" customHeight="1" x14ac:dyDescent="0.25">
      <c r="A341" s="24">
        <v>0</v>
      </c>
      <c r="B341" s="24">
        <v>0</v>
      </c>
      <c r="C341" s="24">
        <v>0</v>
      </c>
      <c r="D341" s="24">
        <v>0</v>
      </c>
      <c r="E341" s="24">
        <v>0</v>
      </c>
      <c r="F341" s="24">
        <v>0</v>
      </c>
      <c r="H341" s="28">
        <f>CI328*BK341</f>
        <v>0</v>
      </c>
      <c r="I341" s="28">
        <f>CJ328*BF341</f>
        <v>0</v>
      </c>
      <c r="J341" s="28">
        <f>CK328*BG341</f>
        <v>0</v>
      </c>
      <c r="K341" s="28">
        <f>CL328*BH341</f>
        <v>0</v>
      </c>
      <c r="L341" s="28">
        <f>CM328*BI341</f>
        <v>0</v>
      </c>
      <c r="S341" s="60" t="str">
        <f>IF(BK341=1,"P 3","")</f>
        <v/>
      </c>
      <c r="T341" s="5" t="s">
        <v>5</v>
      </c>
      <c r="Y341" s="53"/>
      <c r="Z341" s="54"/>
      <c r="AA341" s="53"/>
      <c r="AB341" s="54"/>
      <c r="AC341" s="53"/>
      <c r="AD341" s="54"/>
      <c r="AE341" s="53"/>
      <c r="AF341" s="54"/>
      <c r="AG341" s="53"/>
      <c r="AH341" s="54"/>
      <c r="AI341" s="53"/>
      <c r="AJ341" s="54"/>
      <c r="AK341" s="53"/>
      <c r="AL341" s="54"/>
      <c r="AM341" s="53"/>
      <c r="AN341" s="54"/>
      <c r="AO341" s="53"/>
      <c r="AP341" s="54"/>
      <c r="AQ341" s="53"/>
      <c r="AR341" s="54"/>
      <c r="AS341" s="3"/>
      <c r="AW341" s="61"/>
      <c r="AX341" s="62"/>
      <c r="AY341" s="63"/>
      <c r="BA341" s="44">
        <f>SUM(Y341:AR341)*BK341</f>
        <v>0</v>
      </c>
      <c r="BB341" s="68"/>
      <c r="BC341" s="45"/>
      <c r="BF341" s="15">
        <f>IF(Y331="X", IF($BK$4&gt;=30,1,0),0)</f>
        <v>0</v>
      </c>
      <c r="BG341" s="15">
        <f>IF(AF331="X", IF($BK$5&gt;=30,1,0),0)</f>
        <v>0</v>
      </c>
      <c r="BH341" s="15">
        <f>IF(AM331="X", IF($BK$6&gt;=30,1,0),0)</f>
        <v>0</v>
      </c>
      <c r="BI341" s="15">
        <f>IF(AT331="X", IF($BK$7&gt;=30,1,0),0)</f>
        <v>0</v>
      </c>
      <c r="BK341" s="15">
        <f>SUM(BF341:BI341)</f>
        <v>0</v>
      </c>
      <c r="BN341" s="59" t="str">
        <f>IF($CI328=0, "", IF($BK341=0, IF(Y341&lt;&gt;0, 999,-1),Y341))</f>
        <v/>
      </c>
      <c r="BO341" s="59"/>
      <c r="BP341" s="59" t="str">
        <f>IF($CI328=0, "", IF($BK341=0, IF(AA341&lt;&gt;0, 999,-1),AA341))</f>
        <v/>
      </c>
      <c r="BQ341" s="59"/>
      <c r="BR341" s="59" t="str">
        <f>IF($CI328=0, "", IF($BK341=0, IF(AC341&lt;&gt;0, 999,-1),AC341))</f>
        <v/>
      </c>
      <c r="BS341" s="59"/>
      <c r="BT341" s="59" t="str">
        <f>IF($CI328=0, "", IF($BK341=0, IF(AE341&lt;&gt;0, 999,-1),AE341))</f>
        <v/>
      </c>
      <c r="BU341" s="59"/>
      <c r="BV341" s="59" t="str">
        <f>IF($CI328=0, "", IF($BK341=0, IF(AG341&lt;&gt;0, 999,-1),AG341))</f>
        <v/>
      </c>
      <c r="BW341" s="59"/>
      <c r="BX341" s="59" t="str">
        <f>IF($CI328=0, "", IF($BK341=0, IF(AI341&lt;&gt;0, 999,-1),AI341))</f>
        <v/>
      </c>
      <c r="BY341" s="59"/>
      <c r="BZ341" s="59" t="str">
        <f>IF($CI328=0, "", IF($BK341=0, IF(AK341&lt;&gt;0, 999,-1),AK341))</f>
        <v/>
      </c>
      <c r="CA341" s="59"/>
      <c r="CB341" s="59" t="str">
        <f>IF($CI328=0, "", IF($BK341=0, IF(AM341&lt;&gt;0, 999,-1),AM341))</f>
        <v/>
      </c>
      <c r="CC341" s="59"/>
      <c r="CD341" s="59" t="str">
        <f>IF($CI328=0, "", IF($BK341=0, IF(AO341&lt;&gt;0, 999,-1),AO341))</f>
        <v/>
      </c>
      <c r="CE341" s="59"/>
      <c r="CF341" s="59" t="str">
        <f>IF($CI328=0, "", IF($BK341=0, IF(AQ341&lt;&gt;0, 999,-1),AQ341))</f>
        <v/>
      </c>
      <c r="CG341" s="59"/>
      <c r="CH341" s="3"/>
      <c r="CO341" s="3">
        <v>1</v>
      </c>
      <c r="CP341" s="3">
        <v>1</v>
      </c>
    </row>
    <row r="342" spans="1:178" ht="16.5" customHeight="1" x14ac:dyDescent="0.25">
      <c r="A342" s="24">
        <v>0</v>
      </c>
      <c r="B342" s="24">
        <v>0</v>
      </c>
      <c r="C342" s="24">
        <v>0</v>
      </c>
      <c r="D342" s="24">
        <v>0</v>
      </c>
      <c r="E342" s="24">
        <v>0</v>
      </c>
      <c r="F342" s="24">
        <v>0</v>
      </c>
      <c r="H342" s="28">
        <f>CI328*BK341</f>
        <v>0</v>
      </c>
      <c r="I342" s="28">
        <f>CJ328*BF341</f>
        <v>0</v>
      </c>
      <c r="J342" s="28">
        <f>CK328*BG341</f>
        <v>0</v>
      </c>
      <c r="K342" s="28">
        <f>CL328*BH341</f>
        <v>0</v>
      </c>
      <c r="L342" s="28">
        <f>CM328*BI341</f>
        <v>0</v>
      </c>
      <c r="S342" s="60"/>
      <c r="T342" s="5" t="s">
        <v>6</v>
      </c>
      <c r="Z342" s="27" t="s">
        <v>32</v>
      </c>
      <c r="AA342" s="55">
        <f>IF(AO339&lt;&gt;0, AO339+1*BK341,0)</f>
        <v>0</v>
      </c>
      <c r="AB342" s="56"/>
      <c r="AC342" s="56"/>
      <c r="AD342" s="57"/>
      <c r="AN342" s="27" t="s">
        <v>33</v>
      </c>
      <c r="AO342" s="55">
        <f>IF(AA342*BK341&lt;&gt;0, AA342+10/BK342-1,AA342)</f>
        <v>0</v>
      </c>
      <c r="AP342" s="56"/>
      <c r="AQ342" s="56"/>
      <c r="AR342" s="57"/>
      <c r="AW342" s="58" t="s">
        <v>12</v>
      </c>
      <c r="AX342" s="58"/>
      <c r="AY342" s="58"/>
      <c r="BF342" s="15">
        <f>BF341*$BY$4</f>
        <v>0</v>
      </c>
      <c r="BG342" s="15">
        <f>BG341*$BY$5</f>
        <v>0</v>
      </c>
      <c r="BH342" s="15">
        <f>BH341*$BY$6</f>
        <v>0</v>
      </c>
      <c r="BI342" s="15">
        <f>BI341*$BY$7</f>
        <v>0</v>
      </c>
      <c r="BK342" s="15">
        <f>SUM(BF342:BI342)</f>
        <v>0</v>
      </c>
      <c r="CO342" s="3">
        <v>1</v>
      </c>
      <c r="CP342" s="3">
        <v>1</v>
      </c>
    </row>
    <row r="343" spans="1:178" ht="3" customHeight="1" x14ac:dyDescent="0.25">
      <c r="A343" s="24">
        <v>0</v>
      </c>
      <c r="B343" s="24">
        <v>0</v>
      </c>
      <c r="C343" s="24">
        <v>0</v>
      </c>
      <c r="D343" s="24">
        <v>0</v>
      </c>
      <c r="E343" s="24">
        <v>0</v>
      </c>
      <c r="F343" s="24">
        <v>0</v>
      </c>
      <c r="H343" s="28">
        <f>CI328*BK344</f>
        <v>0</v>
      </c>
      <c r="I343" s="28">
        <f>CJ328*BF344</f>
        <v>0</v>
      </c>
      <c r="J343" s="28">
        <f>CK328*BG344</f>
        <v>0</v>
      </c>
      <c r="K343" s="28">
        <f>CL328*BH344</f>
        <v>0</v>
      </c>
      <c r="L343" s="28">
        <f>CM328*BI344</f>
        <v>0</v>
      </c>
      <c r="CO343" s="3">
        <v>1</v>
      </c>
      <c r="CP343" s="3">
        <v>1</v>
      </c>
    </row>
    <row r="344" spans="1:178" ht="16.5" customHeight="1" x14ac:dyDescent="0.25">
      <c r="A344" s="24">
        <v>0</v>
      </c>
      <c r="B344" s="24">
        <v>0</v>
      </c>
      <c r="C344" s="24">
        <v>0</v>
      </c>
      <c r="D344" s="24">
        <v>0</v>
      </c>
      <c r="E344" s="24">
        <v>0</v>
      </c>
      <c r="F344" s="24">
        <v>0</v>
      </c>
      <c r="H344" s="28">
        <f>CI328*BK344</f>
        <v>0</v>
      </c>
      <c r="I344" s="28">
        <f>CJ328*BF344</f>
        <v>0</v>
      </c>
      <c r="J344" s="28">
        <f>CK328*BG344</f>
        <v>0</v>
      </c>
      <c r="K344" s="28">
        <f>CL328*BH344</f>
        <v>0</v>
      </c>
      <c r="L344" s="28">
        <f>CM328*BI344</f>
        <v>0</v>
      </c>
      <c r="S344" s="60" t="str">
        <f>IF(BK344=1,"P 4","")</f>
        <v/>
      </c>
      <c r="T344" s="5" t="s">
        <v>5</v>
      </c>
      <c r="Y344" s="53"/>
      <c r="Z344" s="54"/>
      <c r="AA344" s="53"/>
      <c r="AB344" s="54"/>
      <c r="AC344" s="53"/>
      <c r="AD344" s="54"/>
      <c r="AE344" s="53"/>
      <c r="AF344" s="54"/>
      <c r="AG344" s="53"/>
      <c r="AH344" s="54"/>
      <c r="AI344" s="53"/>
      <c r="AJ344" s="54"/>
      <c r="AK344" s="53"/>
      <c r="AL344" s="54"/>
      <c r="AM344" s="53"/>
      <c r="AN344" s="54"/>
      <c r="AO344" s="53"/>
      <c r="AP344" s="54"/>
      <c r="AQ344" s="53"/>
      <c r="AR344" s="54"/>
      <c r="AS344" s="3"/>
      <c r="AW344" s="61"/>
      <c r="AX344" s="62"/>
      <c r="AY344" s="63"/>
      <c r="BA344" s="44">
        <f>SUM(Y344:AR344)*BK344</f>
        <v>0</v>
      </c>
      <c r="BB344" s="68"/>
      <c r="BC344" s="45"/>
      <c r="BF344" s="15">
        <f>IF(Y331="X", IF($BK$4&gt;=40,1,0),0)</f>
        <v>0</v>
      </c>
      <c r="BG344" s="15">
        <f>IF(AF331="X", IF($BK$5&gt;=40,1,0),0)</f>
        <v>0</v>
      </c>
      <c r="BH344" s="15">
        <f>IF(AM331="X", IF($BK$6&gt;=40,1,0),0)</f>
        <v>0</v>
      </c>
      <c r="BI344" s="15">
        <f>IF(AT331="X", IF($BK$7&gt;=30,1,0),0)</f>
        <v>0</v>
      </c>
      <c r="BK344" s="15">
        <f>SUM(BF344:BI344)</f>
        <v>0</v>
      </c>
      <c r="BN344" s="59" t="str">
        <f>IF($CI328=0, "", IF($BK344=0, IF(Y344&lt;&gt;0, 999,-1),Y344))</f>
        <v/>
      </c>
      <c r="BO344" s="59"/>
      <c r="BP344" s="59" t="str">
        <f>IF($CI328=0, "", IF($BK344=0, IF(AA344&lt;&gt;0, 999,-1),AA344))</f>
        <v/>
      </c>
      <c r="BQ344" s="59"/>
      <c r="BR344" s="59" t="str">
        <f>IF($CI328=0, "", IF($BK344=0, IF(AC344&lt;&gt;0, 999,-1),AC344))</f>
        <v/>
      </c>
      <c r="BS344" s="59"/>
      <c r="BT344" s="59" t="str">
        <f>IF($CI328=0, "", IF($BK344=0, IF(AE344&lt;&gt;0, 999,-1),AE344))</f>
        <v/>
      </c>
      <c r="BU344" s="59"/>
      <c r="BV344" s="59" t="str">
        <f>IF($CI328=0, "", IF($BK344=0, IF(AG344&lt;&gt;0, 999,-1),AG344))</f>
        <v/>
      </c>
      <c r="BW344" s="59"/>
      <c r="BX344" s="59" t="str">
        <f>IF($CI328=0, "", IF($BK344=0, IF(AI344&lt;&gt;0, 999,-1),AI344))</f>
        <v/>
      </c>
      <c r="BY344" s="59"/>
      <c r="BZ344" s="59" t="str">
        <f>IF($CI328=0, "", IF($BK344=0, IF(AK344&lt;&gt;0, 999,-1),AK344))</f>
        <v/>
      </c>
      <c r="CA344" s="59"/>
      <c r="CB344" s="59" t="str">
        <f>IF($CI328=0, "", IF($BK344=0, IF(AM344&lt;&gt;0, 999,-1),AM344))</f>
        <v/>
      </c>
      <c r="CC344" s="59"/>
      <c r="CD344" s="59" t="str">
        <f>IF($CI328=0, "", IF($BK344=0, IF(AO344&lt;&gt;0, 999,-1),AO344))</f>
        <v/>
      </c>
      <c r="CE344" s="59"/>
      <c r="CF344" s="59" t="str">
        <f>IF($CI328=0, "", IF($BK344=0, IF(AQ344&lt;&gt;0, 999,-1),AQ344))</f>
        <v/>
      </c>
      <c r="CG344" s="59"/>
      <c r="CH344" s="3"/>
      <c r="CO344" s="3">
        <v>1</v>
      </c>
      <c r="CP344" s="3">
        <v>1</v>
      </c>
    </row>
    <row r="345" spans="1:178" ht="16.5" customHeight="1" x14ac:dyDescent="0.25">
      <c r="A345" s="24">
        <v>0</v>
      </c>
      <c r="B345" s="24">
        <v>0</v>
      </c>
      <c r="C345" s="24">
        <v>0</v>
      </c>
      <c r="D345" s="24">
        <v>0</v>
      </c>
      <c r="E345" s="24">
        <v>0</v>
      </c>
      <c r="F345" s="24">
        <v>0</v>
      </c>
      <c r="H345" s="28">
        <f>CI328*BK344</f>
        <v>0</v>
      </c>
      <c r="I345" s="28">
        <f>CJ328*BF344</f>
        <v>0</v>
      </c>
      <c r="J345" s="28">
        <f>CK328*BG344</f>
        <v>0</v>
      </c>
      <c r="K345" s="28">
        <f>CL328*BH344</f>
        <v>0</v>
      </c>
      <c r="L345" s="28">
        <f>CM328*BI344</f>
        <v>0</v>
      </c>
      <c r="S345" s="60"/>
      <c r="T345" s="5" t="s">
        <v>6</v>
      </c>
      <c r="Z345" s="27" t="s">
        <v>32</v>
      </c>
      <c r="AA345" s="55">
        <f>IF(AO342&lt;&gt;0, AO342+1*BK344,0)</f>
        <v>0</v>
      </c>
      <c r="AB345" s="56"/>
      <c r="AC345" s="56"/>
      <c r="AD345" s="57"/>
      <c r="AN345" s="27" t="s">
        <v>33</v>
      </c>
      <c r="AO345" s="55">
        <f>IF(AA345*BK344&lt;&gt;0, AA345+10/BK345-1,AA345)</f>
        <v>0</v>
      </c>
      <c r="AP345" s="56"/>
      <c r="AQ345" s="56"/>
      <c r="AR345" s="57"/>
      <c r="AW345" s="58" t="s">
        <v>12</v>
      </c>
      <c r="AX345" s="58"/>
      <c r="AY345" s="58"/>
      <c r="BF345" s="15">
        <f>BF344*$BY$4</f>
        <v>0</v>
      </c>
      <c r="BG345" s="15">
        <f>BG344*$BY$5</f>
        <v>0</v>
      </c>
      <c r="BH345" s="15">
        <f>BH344*$BY$6</f>
        <v>0</v>
      </c>
      <c r="BI345" s="15">
        <f>BI344*$BY$7</f>
        <v>0</v>
      </c>
      <c r="BK345" s="15">
        <f>SUM(BF345:BI345)</f>
        <v>0</v>
      </c>
      <c r="CO345" s="3">
        <v>1</v>
      </c>
      <c r="CP345" s="3">
        <v>1</v>
      </c>
    </row>
    <row r="346" spans="1:178" ht="3" customHeight="1" x14ac:dyDescent="0.25">
      <c r="A346" s="24">
        <v>0</v>
      </c>
      <c r="B346" s="24">
        <v>0</v>
      </c>
      <c r="C346" s="24">
        <v>0</v>
      </c>
      <c r="D346" s="24">
        <v>0</v>
      </c>
      <c r="E346" s="24">
        <v>0</v>
      </c>
      <c r="F346" s="24">
        <v>0</v>
      </c>
      <c r="H346" s="28">
        <f>CI328</f>
        <v>0</v>
      </c>
      <c r="I346" s="28">
        <f>CJ328</f>
        <v>0</v>
      </c>
      <c r="J346" s="28">
        <f>CK328</f>
        <v>0</v>
      </c>
      <c r="K346" s="28">
        <f>CL328</f>
        <v>0</v>
      </c>
      <c r="L346" s="28">
        <f>CM328</f>
        <v>0</v>
      </c>
      <c r="CO346" s="3">
        <v>1</v>
      </c>
      <c r="CP346" s="3">
        <v>1</v>
      </c>
    </row>
    <row r="347" spans="1:178" s="20" customFormat="1" ht="16.5" customHeight="1" x14ac:dyDescent="0.25">
      <c r="A347" s="24">
        <v>0</v>
      </c>
      <c r="B347" s="24">
        <v>0</v>
      </c>
      <c r="C347" s="24">
        <v>0</v>
      </c>
      <c r="D347" s="24">
        <v>0</v>
      </c>
      <c r="E347" s="24">
        <v>0</v>
      </c>
      <c r="F347" s="24">
        <v>0</v>
      </c>
      <c r="G347" s="16"/>
      <c r="H347" s="28">
        <f>CI328</f>
        <v>0</v>
      </c>
      <c r="I347" s="28">
        <f>CJ328</f>
        <v>0</v>
      </c>
      <c r="J347" s="28">
        <f>CK328</f>
        <v>0</v>
      </c>
      <c r="K347" s="28">
        <f>CL328</f>
        <v>0</v>
      </c>
      <c r="L347" s="28">
        <f>CM328</f>
        <v>0</v>
      </c>
      <c r="T347" s="20" t="s">
        <v>7</v>
      </c>
      <c r="Y347" s="35">
        <f>COUNTIF(CU347:FV347,AA347)</f>
        <v>0</v>
      </c>
      <c r="Z347" s="36" t="s">
        <v>79</v>
      </c>
      <c r="AA347" s="37">
        <f>$BO$12</f>
        <v>10</v>
      </c>
      <c r="AB347" s="35">
        <f>IF(AD347&gt;0,COUNTIF(CU347:FV347,AD347),0)</f>
        <v>0</v>
      </c>
      <c r="AC347" s="36" t="s">
        <v>79</v>
      </c>
      <c r="AD347" s="37">
        <f>AA347-1</f>
        <v>9</v>
      </c>
      <c r="AE347" s="35">
        <f>IF(AG347&gt;0,COUNTIF(CU347:FV347,AG347),0)</f>
        <v>0</v>
      </c>
      <c r="AF347" s="36" t="s">
        <v>79</v>
      </c>
      <c r="AG347" s="37">
        <f>AD347-1</f>
        <v>8</v>
      </c>
      <c r="AH347" s="35">
        <f>IF(AJ347&gt;0,COUNTIF(CU347:FV347,AJ347),0)</f>
        <v>0</v>
      </c>
      <c r="AI347" s="36" t="s">
        <v>79</v>
      </c>
      <c r="AJ347" s="37">
        <f>AG347-1</f>
        <v>7</v>
      </c>
      <c r="AK347" s="35">
        <f>IF(AM347&gt;0,COUNTIF(CU347:FV347,AM347),0)</f>
        <v>0</v>
      </c>
      <c r="AL347" s="36" t="s">
        <v>79</v>
      </c>
      <c r="AM347" s="37">
        <f>AJ347-1</f>
        <v>6</v>
      </c>
      <c r="AN347" s="35">
        <f>IF(AP347&gt;0,COUNTIF(CU347:FV347,AP347),0)</f>
        <v>0</v>
      </c>
      <c r="AO347" s="36" t="s">
        <v>79</v>
      </c>
      <c r="AP347" s="37">
        <f>AM347-1</f>
        <v>5</v>
      </c>
      <c r="AQ347" s="35">
        <f>IF(AS347&gt;0,COUNTIF(CU347:FV347,AS347),0)</f>
        <v>0</v>
      </c>
      <c r="AR347" s="36" t="s">
        <v>79</v>
      </c>
      <c r="AS347" s="37">
        <f>AP347-1</f>
        <v>4</v>
      </c>
      <c r="AW347" s="46">
        <f>AW335*BK335+AW338*BK338+AW341*BK341+AW344*BK344</f>
        <v>0</v>
      </c>
      <c r="AX347" s="47"/>
      <c r="AY347" s="48"/>
      <c r="BK347" s="29">
        <f>IF(AW347&gt;0,1,0)</f>
        <v>0</v>
      </c>
      <c r="CI347" s="16"/>
      <c r="CJ347" s="16"/>
      <c r="CK347" s="16"/>
      <c r="CL347" s="16"/>
      <c r="CM347" s="16"/>
      <c r="CO347" s="3">
        <v>1</v>
      </c>
      <c r="CP347" s="3">
        <v>1</v>
      </c>
      <c r="CU347" s="44">
        <f>Y335</f>
        <v>0</v>
      </c>
      <c r="CV347" s="45"/>
      <c r="CW347" s="44">
        <f>AA335</f>
        <v>0</v>
      </c>
      <c r="CX347" s="45"/>
      <c r="CY347" s="44">
        <f>AC335</f>
        <v>0</v>
      </c>
      <c r="CZ347" s="45"/>
      <c r="DA347" s="44">
        <f>AE335</f>
        <v>0</v>
      </c>
      <c r="DB347" s="45"/>
      <c r="DC347" s="44">
        <f>AG335</f>
        <v>0</v>
      </c>
      <c r="DD347" s="45"/>
      <c r="DE347" s="44">
        <f>AI335</f>
        <v>0</v>
      </c>
      <c r="DF347" s="45"/>
      <c r="DG347" s="44">
        <f>AK335</f>
        <v>0</v>
      </c>
      <c r="DH347" s="45"/>
      <c r="DI347" s="44">
        <f>AM335</f>
        <v>0</v>
      </c>
      <c r="DJ347" s="45"/>
      <c r="DK347" s="44">
        <f>AO335</f>
        <v>0</v>
      </c>
      <c r="DL347" s="45"/>
      <c r="DM347" s="44">
        <f>AQ335</f>
        <v>0</v>
      </c>
      <c r="DN347" s="45"/>
      <c r="DO347" s="44">
        <f>Y338</f>
        <v>0</v>
      </c>
      <c r="DP347" s="45"/>
      <c r="DQ347" s="44">
        <f>AA338</f>
        <v>0</v>
      </c>
      <c r="DR347" s="45"/>
      <c r="DS347" s="44">
        <f>AC338</f>
        <v>0</v>
      </c>
      <c r="DT347" s="45"/>
      <c r="DU347" s="44">
        <f>AE338</f>
        <v>0</v>
      </c>
      <c r="DV347" s="45"/>
      <c r="DW347" s="44">
        <f>AG338</f>
        <v>0</v>
      </c>
      <c r="DX347" s="45"/>
      <c r="DY347" s="44">
        <f>AI338</f>
        <v>0</v>
      </c>
      <c r="DZ347" s="45"/>
      <c r="EA347" s="44">
        <f>AK338</f>
        <v>0</v>
      </c>
      <c r="EB347" s="45"/>
      <c r="EC347" s="44">
        <f>AM338</f>
        <v>0</v>
      </c>
      <c r="ED347" s="45"/>
      <c r="EE347" s="44">
        <f>AO338</f>
        <v>0</v>
      </c>
      <c r="EF347" s="45"/>
      <c r="EG347" s="44">
        <f>AQ338</f>
        <v>0</v>
      </c>
      <c r="EH347" s="45"/>
      <c r="EI347" s="44">
        <f>Y341</f>
        <v>0</v>
      </c>
      <c r="EJ347" s="45"/>
      <c r="EK347" s="44">
        <f>AA341</f>
        <v>0</v>
      </c>
      <c r="EL347" s="45"/>
      <c r="EM347" s="44">
        <f>AC341</f>
        <v>0</v>
      </c>
      <c r="EN347" s="45"/>
      <c r="EO347" s="44">
        <f>AE341</f>
        <v>0</v>
      </c>
      <c r="EP347" s="45"/>
      <c r="EQ347" s="44">
        <f>AG341</f>
        <v>0</v>
      </c>
      <c r="ER347" s="45"/>
      <c r="ES347" s="44">
        <f>AI341</f>
        <v>0</v>
      </c>
      <c r="ET347" s="45"/>
      <c r="EU347" s="44">
        <f>AK341</f>
        <v>0</v>
      </c>
      <c r="EV347" s="45"/>
      <c r="EW347" s="44">
        <f>AM341</f>
        <v>0</v>
      </c>
      <c r="EX347" s="45"/>
      <c r="EY347" s="44">
        <f>AO341</f>
        <v>0</v>
      </c>
      <c r="EZ347" s="45"/>
      <c r="FA347" s="44">
        <f>AQ341</f>
        <v>0</v>
      </c>
      <c r="FB347" s="45"/>
      <c r="FC347" s="44">
        <f>Y344</f>
        <v>0</v>
      </c>
      <c r="FD347" s="45"/>
      <c r="FE347" s="44">
        <f>AA344</f>
        <v>0</v>
      </c>
      <c r="FF347" s="45"/>
      <c r="FG347" s="44">
        <f>AC344</f>
        <v>0</v>
      </c>
      <c r="FH347" s="45"/>
      <c r="FI347" s="44">
        <f>AE344</f>
        <v>0</v>
      </c>
      <c r="FJ347" s="45"/>
      <c r="FK347" s="44">
        <f>AG344</f>
        <v>0</v>
      </c>
      <c r="FL347" s="45"/>
      <c r="FM347" s="44">
        <f>AI344</f>
        <v>0</v>
      </c>
      <c r="FN347" s="45"/>
      <c r="FO347" s="44">
        <f>AK344</f>
        <v>0</v>
      </c>
      <c r="FP347" s="45"/>
      <c r="FQ347" s="44">
        <f>AM344</f>
        <v>0</v>
      </c>
      <c r="FR347" s="45"/>
      <c r="FS347" s="44">
        <f>AO344</f>
        <v>0</v>
      </c>
      <c r="FT347" s="45"/>
      <c r="FU347" s="44">
        <f>AQ344</f>
        <v>0</v>
      </c>
      <c r="FV347" s="45"/>
    </row>
    <row r="348" spans="1:178" ht="3" customHeight="1" x14ac:dyDescent="0.25">
      <c r="A348" s="24">
        <v>1</v>
      </c>
      <c r="B348" s="28">
        <f>CI328</f>
        <v>0</v>
      </c>
      <c r="C348" s="28">
        <f>CJ328</f>
        <v>0</v>
      </c>
      <c r="D348" s="28">
        <f>CK328</f>
        <v>0</v>
      </c>
      <c r="E348" s="28">
        <f>CL328</f>
        <v>0</v>
      </c>
      <c r="F348" s="28">
        <f>CM328</f>
        <v>0</v>
      </c>
      <c r="H348" s="28">
        <f>CI328</f>
        <v>0</v>
      </c>
      <c r="I348" s="28">
        <f>CJ328</f>
        <v>0</v>
      </c>
      <c r="J348" s="28">
        <f>CK328</f>
        <v>0</v>
      </c>
      <c r="K348" s="28">
        <f>CL328</f>
        <v>0</v>
      </c>
      <c r="L348" s="28">
        <f>CM328</f>
        <v>0</v>
      </c>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2"/>
      <c r="AP348" s="22"/>
      <c r="AQ348" s="22"/>
      <c r="AR348" s="22"/>
      <c r="AS348" s="22"/>
      <c r="AT348" s="22"/>
      <c r="AU348" s="22"/>
      <c r="AV348" s="22"/>
      <c r="AW348" s="22"/>
      <c r="AX348" s="22"/>
      <c r="AY348" s="22"/>
      <c r="CO348" s="3">
        <v>1</v>
      </c>
      <c r="CP348" s="3">
        <v>1</v>
      </c>
    </row>
    <row r="349" spans="1:178" ht="3" customHeight="1" x14ac:dyDescent="0.25">
      <c r="A349" s="24">
        <v>1</v>
      </c>
      <c r="B349" s="28">
        <f>CI350</f>
        <v>0</v>
      </c>
      <c r="C349" s="28">
        <f>CJ350</f>
        <v>0</v>
      </c>
      <c r="D349" s="28">
        <f>CK350</f>
        <v>0</v>
      </c>
      <c r="E349" s="28">
        <f>CL350</f>
        <v>0</v>
      </c>
      <c r="F349" s="28">
        <f>CM350</f>
        <v>0</v>
      </c>
      <c r="H349" s="28">
        <f>CI350</f>
        <v>0</v>
      </c>
      <c r="I349" s="28">
        <f>CJ350</f>
        <v>0</v>
      </c>
      <c r="J349" s="28">
        <f>CK350</f>
        <v>0</v>
      </c>
      <c r="K349" s="28">
        <f>CL350</f>
        <v>0</v>
      </c>
      <c r="L349" s="28">
        <f>CM350</f>
        <v>0</v>
      </c>
      <c r="CO349" s="3">
        <v>1</v>
      </c>
      <c r="CP349" s="3">
        <v>1</v>
      </c>
    </row>
    <row r="350" spans="1:178" ht="16.5" customHeight="1" x14ac:dyDescent="0.25">
      <c r="A350" s="24">
        <v>1</v>
      </c>
      <c r="B350" s="28">
        <f>CI350</f>
        <v>0</v>
      </c>
      <c r="C350" s="28">
        <f>CJ350</f>
        <v>0</v>
      </c>
      <c r="D350" s="28">
        <f>CK350</f>
        <v>0</v>
      </c>
      <c r="E350" s="28">
        <f>CL350</f>
        <v>0</v>
      </c>
      <c r="F350" s="28">
        <f>CM350</f>
        <v>0</v>
      </c>
      <c r="H350" s="28">
        <f>CI350</f>
        <v>0</v>
      </c>
      <c r="I350" s="28">
        <f>CJ350</f>
        <v>0</v>
      </c>
      <c r="J350" s="28">
        <f>CK350</f>
        <v>0</v>
      </c>
      <c r="K350" s="28">
        <f>CL350</f>
        <v>0</v>
      </c>
      <c r="L350" s="28">
        <f>CM350</f>
        <v>0</v>
      </c>
      <c r="N350" s="20" t="s">
        <v>30</v>
      </c>
      <c r="Q350" s="16">
        <f>Q328+1</f>
        <v>16</v>
      </c>
      <c r="R350" s="16"/>
      <c r="S350" s="5" t="s">
        <v>2</v>
      </c>
      <c r="Y350" s="49"/>
      <c r="Z350" s="50"/>
      <c r="AA350" s="50"/>
      <c r="AB350" s="50"/>
      <c r="AC350" s="50"/>
      <c r="AD350" s="50"/>
      <c r="AE350" s="50"/>
      <c r="AF350" s="50"/>
      <c r="AG350" s="50"/>
      <c r="AH350" s="50"/>
      <c r="AI350" s="50"/>
      <c r="AJ350" s="50"/>
      <c r="AK350" s="50"/>
      <c r="AL350" s="50"/>
      <c r="AM350" s="50"/>
      <c r="AN350" s="50"/>
      <c r="AO350" s="50"/>
      <c r="AP350" s="51"/>
      <c r="AS350" s="5" t="s">
        <v>23</v>
      </c>
      <c r="AV350" s="52"/>
      <c r="AW350" s="52"/>
      <c r="AX350" s="52"/>
      <c r="AY350" s="52"/>
      <c r="BA350" s="73">
        <f>IF(AW369&gt;0, IF(LEN(Y350)&gt;3,Y350,"Name fehlt"),Y350)</f>
        <v>0</v>
      </c>
      <c r="BB350" s="73"/>
      <c r="BC350" s="73"/>
      <c r="BD350" s="73"/>
      <c r="BE350" s="73"/>
      <c r="BI350" s="64">
        <f>IF(LEN(Y350)&gt;3, DATE((AW$1-BN351),12,31),0)</f>
        <v>0</v>
      </c>
      <c r="BJ350" s="64"/>
      <c r="BK350" s="64"/>
      <c r="BL350" s="64"/>
      <c r="BN350" s="25"/>
      <c r="BO350" s="25"/>
      <c r="BP350" s="25"/>
      <c r="BQ350" s="64">
        <f>IF(LEN(Y350)&gt;3, DATE((AW$1-BV351),1,1),0)</f>
        <v>0</v>
      </c>
      <c r="BR350" s="64"/>
      <c r="BS350" s="64"/>
      <c r="BT350" s="64"/>
      <c r="CI350" s="3">
        <f>IF(LEN(Y350)&gt;3,1,0)</f>
        <v>0</v>
      </c>
      <c r="CJ350" s="3">
        <f>IF(Y353="X",CI350,0)</f>
        <v>0</v>
      </c>
      <c r="CK350" s="3">
        <f>IF(AF353="X",CI350,0)</f>
        <v>0</v>
      </c>
      <c r="CL350" s="3">
        <f>IF(AM353="X",CI350,0)</f>
        <v>0</v>
      </c>
      <c r="CM350" s="3">
        <f>IF(AT353="X",CI350,0)</f>
        <v>0</v>
      </c>
      <c r="CO350" s="3">
        <v>1</v>
      </c>
      <c r="CP350" s="3">
        <v>1</v>
      </c>
    </row>
    <row r="351" spans="1:178" ht="16.5" customHeight="1" x14ac:dyDescent="0.25">
      <c r="A351" s="24">
        <v>1</v>
      </c>
      <c r="B351" s="28">
        <f>CI350</f>
        <v>0</v>
      </c>
      <c r="C351" s="28">
        <f>CJ350</f>
        <v>0</v>
      </c>
      <c r="D351" s="28">
        <f>CK350</f>
        <v>0</v>
      </c>
      <c r="E351" s="28">
        <f>CL350</f>
        <v>0</v>
      </c>
      <c r="F351" s="28">
        <f>CM350</f>
        <v>0</v>
      </c>
      <c r="H351" s="28">
        <f>CI350</f>
        <v>0</v>
      </c>
      <c r="I351" s="28">
        <f>CJ350</f>
        <v>0</v>
      </c>
      <c r="J351" s="28">
        <f>CK350</f>
        <v>0</v>
      </c>
      <c r="K351" s="28">
        <f>CL350</f>
        <v>0</v>
      </c>
      <c r="L351" s="28">
        <f>CM350</f>
        <v>0</v>
      </c>
      <c r="S351" s="5" t="s">
        <v>3</v>
      </c>
      <c r="Y351" s="49"/>
      <c r="Z351" s="50"/>
      <c r="AA351" s="50"/>
      <c r="AB351" s="50"/>
      <c r="AC351" s="50"/>
      <c r="AD351" s="50"/>
      <c r="AE351" s="50"/>
      <c r="AF351" s="50"/>
      <c r="AG351" s="50"/>
      <c r="AH351" s="50"/>
      <c r="AI351" s="50"/>
      <c r="AJ351" s="50"/>
      <c r="AK351" s="50"/>
      <c r="AL351" s="50"/>
      <c r="AM351" s="50"/>
      <c r="AN351" s="50"/>
      <c r="AO351" s="50"/>
      <c r="AP351" s="51"/>
      <c r="AS351" s="5" t="s">
        <v>11</v>
      </c>
      <c r="AW351" s="44" t="str">
        <f>IF(YEAR(AV350)&gt;1900,$AW$1-YEAR(AV350),"")</f>
        <v/>
      </c>
      <c r="AX351" s="68"/>
      <c r="AY351" s="45"/>
      <c r="BA351" s="73">
        <f>IF(LEN(Y350)&gt;3, IF(LEN(Y351)&gt;3, Y351, "Ort fehlt"),Y351)</f>
        <v>0</v>
      </c>
      <c r="BB351" s="73"/>
      <c r="BC351" s="73"/>
      <c r="BD351" s="73"/>
      <c r="BE351" s="73"/>
      <c r="BI351" s="15">
        <f>IF(Y353="X", $BG$4,0)</f>
        <v>0</v>
      </c>
      <c r="BJ351" s="15">
        <f>IF(AF353="X", $BG$5,0)</f>
        <v>0</v>
      </c>
      <c r="BK351" s="15">
        <f>IF(AM353="X", $BG$6,0)</f>
        <v>0</v>
      </c>
      <c r="BL351" s="15">
        <f>IF(AT353="X", $BG$7,0)</f>
        <v>0</v>
      </c>
      <c r="BN351" s="15" t="str">
        <f>IF(LEN(Y350)&gt;3, SUM(BI351:BL351),"")</f>
        <v/>
      </c>
      <c r="BQ351" s="15">
        <f>IF(Y353="X", $BI$4,0)</f>
        <v>0</v>
      </c>
      <c r="BR351" s="15">
        <f>IF(AF353="X", $BI$5,0)</f>
        <v>0</v>
      </c>
      <c r="BS351" s="15">
        <f>IF(AM353="X", $BI$6,0)</f>
        <v>0</v>
      </c>
      <c r="BT351" s="15">
        <f>IF(AT353="X", $BI$7,0)</f>
        <v>0</v>
      </c>
      <c r="BV351" s="15" t="str">
        <f>IF(LEN(Y350)&gt;3, SUM(BQ351:BT351),"")</f>
        <v/>
      </c>
      <c r="CO351" s="3">
        <v>1</v>
      </c>
      <c r="CP351" s="3">
        <v>1</v>
      </c>
    </row>
    <row r="352" spans="1:178" ht="3" customHeight="1" x14ac:dyDescent="0.25">
      <c r="A352" s="24">
        <v>1</v>
      </c>
      <c r="B352" s="28">
        <f>CI350</f>
        <v>0</v>
      </c>
      <c r="C352" s="28">
        <f>CJ350</f>
        <v>0</v>
      </c>
      <c r="D352" s="28">
        <f>CK350</f>
        <v>0</v>
      </c>
      <c r="E352" s="28">
        <f>CL350</f>
        <v>0</v>
      </c>
      <c r="F352" s="28">
        <f>CM350</f>
        <v>0</v>
      </c>
      <c r="H352" s="28">
        <f>CI350</f>
        <v>0</v>
      </c>
      <c r="I352" s="28">
        <f>CJ350</f>
        <v>0</v>
      </c>
      <c r="J352" s="28">
        <f>CK350</f>
        <v>0</v>
      </c>
      <c r="K352" s="28">
        <f>CL350</f>
        <v>0</v>
      </c>
      <c r="L352" s="28">
        <f>CM350</f>
        <v>0</v>
      </c>
      <c r="CO352" s="3">
        <v>1</v>
      </c>
      <c r="CP352" s="3">
        <v>1</v>
      </c>
    </row>
    <row r="353" spans="1:94" ht="16.5" customHeight="1" x14ac:dyDescent="0.25">
      <c r="A353" s="24">
        <v>1</v>
      </c>
      <c r="B353" s="28">
        <f>CI350</f>
        <v>0</v>
      </c>
      <c r="C353" s="28">
        <f>CJ350</f>
        <v>0</v>
      </c>
      <c r="D353" s="28">
        <f>CK350</f>
        <v>0</v>
      </c>
      <c r="E353" s="28">
        <f>CL350</f>
        <v>0</v>
      </c>
      <c r="F353" s="28">
        <f>CM350</f>
        <v>0</v>
      </c>
      <c r="H353" s="28">
        <f>CI350</f>
        <v>0</v>
      </c>
      <c r="I353" s="28">
        <f>CJ350</f>
        <v>0</v>
      </c>
      <c r="J353" s="28">
        <f>CK350</f>
        <v>0</v>
      </c>
      <c r="K353" s="28">
        <f>CL350</f>
        <v>0</v>
      </c>
      <c r="L353" s="28">
        <f>CM350</f>
        <v>0</v>
      </c>
      <c r="S353" s="72" t="s">
        <v>8</v>
      </c>
      <c r="T353" s="72"/>
      <c r="U353" s="72"/>
      <c r="V353" s="72"/>
      <c r="W353" s="72"/>
      <c r="Y353" s="1"/>
      <c r="Z353" s="5" t="str">
        <f>$BA$4</f>
        <v>U17-kniend</v>
      </c>
      <c r="AF353" s="1"/>
      <c r="AG353" s="5" t="str">
        <f>$BA$5</f>
        <v>U23-kniend</v>
      </c>
      <c r="AM353" s="1"/>
      <c r="AN353" s="5" t="str">
        <f>$BA$6</f>
        <v>---</v>
      </c>
      <c r="AT353" s="1"/>
      <c r="AU353" s="5" t="str">
        <f>$BA$7</f>
        <v>---</v>
      </c>
      <c r="BA353" s="15" t="str">
        <f>IF(LEN(Y350)&gt;3, IF(AF353="X", "", IF(AM353="X", "", IF(AT353="X","", IF(Y353="X", Y353,9999)))),"")</f>
        <v/>
      </c>
      <c r="BB353" s="3"/>
      <c r="BC353" s="15" t="str">
        <f>IF(LEN(Y350)&gt;3, IF(Y353="X", "", IF(AM353="X", "", IF(AT353="X","", IF(AF353="X", AF353,9999)))),"")</f>
        <v/>
      </c>
      <c r="BD353" s="3"/>
      <c r="BE353" s="15" t="str">
        <f>IF(LEN(Y350)&gt;3, IF(Y353="X", "", IF(AF353="X", "", IF(AT353="X","", IF(AM353="X", AM353,9999)))),"")</f>
        <v/>
      </c>
      <c r="BF353" s="3"/>
      <c r="BG353" s="15" t="str">
        <f>IF(LEN(Y350)&gt;3, IF(Y353="X", "", IF(AF353="X", "", IF(AM353="X", "",IF(AT353="X", AT353,9999)))),"")</f>
        <v/>
      </c>
      <c r="CO353" s="3">
        <v>1</v>
      </c>
      <c r="CP353" s="3">
        <v>1</v>
      </c>
    </row>
    <row r="354" spans="1:94" ht="3" customHeight="1" x14ac:dyDescent="0.25">
      <c r="A354" s="24">
        <v>1</v>
      </c>
      <c r="B354" s="28">
        <f>CI350</f>
        <v>0</v>
      </c>
      <c r="C354" s="28">
        <f>CJ350</f>
        <v>0</v>
      </c>
      <c r="D354" s="28">
        <f>CK350</f>
        <v>0</v>
      </c>
      <c r="E354" s="28">
        <f>CL350</f>
        <v>0</v>
      </c>
      <c r="F354" s="28">
        <f>CM350</f>
        <v>0</v>
      </c>
      <c r="H354" s="28">
        <f>CI350</f>
        <v>0</v>
      </c>
      <c r="I354" s="28">
        <f>CJ350</f>
        <v>0</v>
      </c>
      <c r="J354" s="28">
        <f>CK350</f>
        <v>0</v>
      </c>
      <c r="K354" s="28">
        <f>CL350</f>
        <v>0</v>
      </c>
      <c r="L354" s="28">
        <f>CM350</f>
        <v>0</v>
      </c>
      <c r="CO354" s="3">
        <v>1</v>
      </c>
      <c r="CP354" s="3">
        <v>1</v>
      </c>
    </row>
    <row r="355" spans="1:94" ht="16.5" customHeight="1" x14ac:dyDescent="0.25">
      <c r="A355" s="24">
        <v>1</v>
      </c>
      <c r="B355" s="28">
        <f>CI350</f>
        <v>0</v>
      </c>
      <c r="C355" s="28">
        <f>CJ350</f>
        <v>0</v>
      </c>
      <c r="D355" s="28">
        <f>CK350</f>
        <v>0</v>
      </c>
      <c r="E355" s="28">
        <f>CL350</f>
        <v>0</v>
      </c>
      <c r="F355" s="28">
        <f>CM350</f>
        <v>0</v>
      </c>
      <c r="H355" s="28">
        <f>CI350</f>
        <v>0</v>
      </c>
      <c r="I355" s="28">
        <f>CJ350</f>
        <v>0</v>
      </c>
      <c r="J355" s="28">
        <f>CK350</f>
        <v>0</v>
      </c>
      <c r="K355" s="28">
        <f>CL350</f>
        <v>0</v>
      </c>
      <c r="L355" s="28">
        <f>CM350</f>
        <v>0</v>
      </c>
      <c r="S355" s="5" t="s">
        <v>4</v>
      </c>
      <c r="Y355" s="1"/>
      <c r="Z355" s="5" t="s">
        <v>27</v>
      </c>
      <c r="AZ355" s="26" t="s">
        <v>26</v>
      </c>
      <c r="BA355" s="15" t="str">
        <f>IF(Y353="X", IF(Y355=$BS$4,Y355,IF(Y355=$BT$4,Y355,"XXX")),"")</f>
        <v/>
      </c>
      <c r="BB355" s="15" t="str">
        <f>IF(AF353="X", IF(Y355=$BS$5,Y355,IF(Y355=$BT$5,Y355,"XXX")),"")</f>
        <v/>
      </c>
      <c r="BC355" s="15" t="str">
        <f>IF(AM353="X", IF(Y355=$BS$6,Y355,IF(Y355=$BT$6,Y355,"XXX")),"")</f>
        <v/>
      </c>
      <c r="BD355" s="15" t="str">
        <f>IF(AT353="X", IF(Y355=$BS$7,Y355,IF(Y355=$BT$7,Y355,"XXX")),"")</f>
        <v/>
      </c>
      <c r="BE355" s="18" t="s">
        <v>26</v>
      </c>
      <c r="BF355" s="15" t="str">
        <f>BA355&amp;BB355&amp;BC355&amp;BD355</f>
        <v/>
      </c>
      <c r="BG355" s="26" t="s">
        <v>26</v>
      </c>
      <c r="BK355" s="26" t="s">
        <v>26</v>
      </c>
      <c r="CO355" s="3">
        <v>1</v>
      </c>
      <c r="CP355" s="3">
        <v>1</v>
      </c>
    </row>
    <row r="356" spans="1:94" ht="3" customHeight="1" x14ac:dyDescent="0.25">
      <c r="A356" s="24">
        <v>0</v>
      </c>
      <c r="B356" s="24">
        <v>0</v>
      </c>
      <c r="C356" s="24">
        <v>0</v>
      </c>
      <c r="D356" s="24">
        <v>0</v>
      </c>
      <c r="E356" s="24">
        <v>0</v>
      </c>
      <c r="F356" s="24">
        <v>0</v>
      </c>
      <c r="H356" s="28">
        <f>CI350*BK357</f>
        <v>0</v>
      </c>
      <c r="I356" s="28">
        <f>CJ350*BF357</f>
        <v>0</v>
      </c>
      <c r="J356" s="28">
        <f>CK350*BG357</f>
        <v>0</v>
      </c>
      <c r="K356" s="28">
        <f>CL350*BH357</f>
        <v>0</v>
      </c>
      <c r="L356" s="28">
        <f>CM350*BI357</f>
        <v>0</v>
      </c>
      <c r="CO356" s="3">
        <v>1</v>
      </c>
      <c r="CP356" s="3">
        <v>1</v>
      </c>
    </row>
    <row r="357" spans="1:94" ht="16.5" customHeight="1" x14ac:dyDescent="0.25">
      <c r="A357" s="24">
        <v>0</v>
      </c>
      <c r="B357" s="24">
        <v>0</v>
      </c>
      <c r="C357" s="24">
        <v>0</v>
      </c>
      <c r="D357" s="24">
        <v>0</v>
      </c>
      <c r="E357" s="24">
        <v>0</v>
      </c>
      <c r="F357" s="24">
        <v>0</v>
      </c>
      <c r="H357" s="28">
        <f>CI350*BK357</f>
        <v>0</v>
      </c>
      <c r="I357" s="28">
        <f>CJ350*BF357</f>
        <v>0</v>
      </c>
      <c r="J357" s="28">
        <f>CK350*BG357</f>
        <v>0</v>
      </c>
      <c r="K357" s="28">
        <f>CL350*BH357</f>
        <v>0</v>
      </c>
      <c r="L357" s="28">
        <f>CM350*BI357</f>
        <v>0</v>
      </c>
      <c r="S357" s="60" t="str">
        <f>IF(BK357=1,"P 1","")</f>
        <v/>
      </c>
      <c r="T357" s="5" t="s">
        <v>5</v>
      </c>
      <c r="Y357" s="53"/>
      <c r="Z357" s="54"/>
      <c r="AA357" s="53"/>
      <c r="AB357" s="54"/>
      <c r="AC357" s="53"/>
      <c r="AD357" s="54"/>
      <c r="AE357" s="53"/>
      <c r="AF357" s="54"/>
      <c r="AG357" s="53"/>
      <c r="AH357" s="54"/>
      <c r="AI357" s="53"/>
      <c r="AJ357" s="54"/>
      <c r="AK357" s="53"/>
      <c r="AL357" s="54"/>
      <c r="AM357" s="53"/>
      <c r="AN357" s="54"/>
      <c r="AO357" s="53"/>
      <c r="AP357" s="54"/>
      <c r="AQ357" s="53"/>
      <c r="AR357" s="54"/>
      <c r="AS357" s="3"/>
      <c r="AW357" s="61"/>
      <c r="AX357" s="62"/>
      <c r="AY357" s="63"/>
      <c r="BA357" s="44">
        <f>SUM(Y357:AR357)*BK357</f>
        <v>0</v>
      </c>
      <c r="BB357" s="68"/>
      <c r="BC357" s="45"/>
      <c r="BF357" s="15">
        <f>IF(Y353="X", IF($BK$4&gt;=10,1,0),0)</f>
        <v>0</v>
      </c>
      <c r="BG357" s="15">
        <f>IF(AF353="X", IF($BK$5&gt;=10,1,0),0)</f>
        <v>0</v>
      </c>
      <c r="BH357" s="15">
        <f>IF(AM353="X", IF($BK$6&gt;=10,1,0),0)</f>
        <v>0</v>
      </c>
      <c r="BI357" s="15">
        <f>IF(AT353="X", IF($BK$7&gt;=10,1,0),0)</f>
        <v>0</v>
      </c>
      <c r="BK357" s="15">
        <f>SUM(BF357:BI357)</f>
        <v>0</v>
      </c>
      <c r="BN357" s="59" t="str">
        <f>IF($CI350=0, "", IF($BK357=0, IF(Y357&lt;&gt;0, 999,-1),Y357))</f>
        <v/>
      </c>
      <c r="BO357" s="59"/>
      <c r="BP357" s="59" t="str">
        <f>IF($CI350=0, "", IF($BK357=0, IF(AA357&lt;&gt;0, 999,-1),AA357))</f>
        <v/>
      </c>
      <c r="BQ357" s="59"/>
      <c r="BR357" s="59" t="str">
        <f>IF($CI350=0, "", IF($BK357=0, IF(AC357&lt;&gt;0, 999,-1),AC357))</f>
        <v/>
      </c>
      <c r="BS357" s="59"/>
      <c r="BT357" s="59" t="str">
        <f>IF($CI350=0, "", IF($BK357=0, IF(AE357&lt;&gt;0, 999,-1),AE357))</f>
        <v/>
      </c>
      <c r="BU357" s="59"/>
      <c r="BV357" s="59" t="str">
        <f>IF($CI350=0, "", IF($BK357=0, IF(AG357&lt;&gt;0, 999,-1),AG357))</f>
        <v/>
      </c>
      <c r="BW357" s="59"/>
      <c r="BX357" s="59" t="str">
        <f>IF($CI350=0, "", IF($BK357=0, IF(AI357&lt;&gt;0, 999,-1),AI357))</f>
        <v/>
      </c>
      <c r="BY357" s="59"/>
      <c r="BZ357" s="59" t="str">
        <f>IF($CI350=0, "", IF($BK357=0, IF(AK357&lt;&gt;0, 999,-1),AK357))</f>
        <v/>
      </c>
      <c r="CA357" s="59"/>
      <c r="CB357" s="59" t="str">
        <f>IF($CI350=0, "", IF($BK357=0, IF(AM357&lt;&gt;0, 999,-1),AM357))</f>
        <v/>
      </c>
      <c r="CC357" s="59"/>
      <c r="CD357" s="59" t="str">
        <f>IF($CI350=0, "", IF($BK357=0, IF(AO357&lt;&gt;0, 999,-1),AO357))</f>
        <v/>
      </c>
      <c r="CE357" s="59"/>
      <c r="CF357" s="59" t="str">
        <f>IF($CI350=0, "", IF($BK357=0, IF(AQ357&lt;&gt;0, 999,-1),AQ357))</f>
        <v/>
      </c>
      <c r="CG357" s="59"/>
      <c r="CO357" s="3">
        <v>1</v>
      </c>
      <c r="CP357" s="3">
        <v>1</v>
      </c>
    </row>
    <row r="358" spans="1:94" ht="16.5" customHeight="1" x14ac:dyDescent="0.25">
      <c r="A358" s="24">
        <v>0</v>
      </c>
      <c r="B358" s="24">
        <v>0</v>
      </c>
      <c r="C358" s="24">
        <v>0</v>
      </c>
      <c r="D358" s="24">
        <v>0</v>
      </c>
      <c r="E358" s="24">
        <v>0</v>
      </c>
      <c r="F358" s="24">
        <v>0</v>
      </c>
      <c r="H358" s="28">
        <f>CI350*BK357</f>
        <v>0</v>
      </c>
      <c r="I358" s="28">
        <f>CJ350*BF357</f>
        <v>0</v>
      </c>
      <c r="J358" s="28">
        <f>CK350*BG357</f>
        <v>0</v>
      </c>
      <c r="K358" s="28">
        <f>CL350*BH357</f>
        <v>0</v>
      </c>
      <c r="L358" s="28">
        <f>CM350*BI357</f>
        <v>0</v>
      </c>
      <c r="S358" s="60"/>
      <c r="T358" s="5" t="s">
        <v>6</v>
      </c>
      <c r="Z358" s="27" t="s">
        <v>32</v>
      </c>
      <c r="AA358" s="55">
        <f>IF($AV$4&lt;&gt;0, AO345+1*BK357,0)</f>
        <v>0</v>
      </c>
      <c r="AB358" s="56"/>
      <c r="AC358" s="56"/>
      <c r="AD358" s="57"/>
      <c r="AN358" s="27" t="s">
        <v>33</v>
      </c>
      <c r="AO358" s="55">
        <f>IF(AA358*BK357&lt;&gt;0, AA358+10/BK358-1,AA358)</f>
        <v>0</v>
      </c>
      <c r="AP358" s="56"/>
      <c r="AQ358" s="56"/>
      <c r="AR358" s="57"/>
      <c r="AW358" s="58" t="s">
        <v>12</v>
      </c>
      <c r="AX358" s="58"/>
      <c r="AY358" s="58"/>
      <c r="BA358" s="59">
        <f>IF(LEN(Y350)&gt;3, 1,0)</f>
        <v>0</v>
      </c>
      <c r="BB358" s="59"/>
      <c r="BC358" s="59"/>
      <c r="BF358" s="15">
        <f>BF357*$BY$4</f>
        <v>0</v>
      </c>
      <c r="BG358" s="15">
        <f>BG357*$BY$5</f>
        <v>0</v>
      </c>
      <c r="BH358" s="15">
        <f>BH357*$BY$6</f>
        <v>0</v>
      </c>
      <c r="BI358" s="15">
        <f>BI357*$BY$7</f>
        <v>0</v>
      </c>
      <c r="BK358" s="15">
        <f>SUM(BF358:BI358)</f>
        <v>0</v>
      </c>
      <c r="CO358" s="3">
        <v>1</v>
      </c>
      <c r="CP358" s="3">
        <v>1</v>
      </c>
    </row>
    <row r="359" spans="1:94" ht="3" customHeight="1" x14ac:dyDescent="0.25">
      <c r="A359" s="24">
        <v>0</v>
      </c>
      <c r="B359" s="24">
        <v>0</v>
      </c>
      <c r="C359" s="24">
        <v>0</v>
      </c>
      <c r="D359" s="24">
        <v>0</v>
      </c>
      <c r="E359" s="24">
        <v>0</v>
      </c>
      <c r="F359" s="24">
        <v>0</v>
      </c>
      <c r="H359" s="28">
        <f>CI350*BK360</f>
        <v>0</v>
      </c>
      <c r="I359" s="28">
        <f>CJ350*BF360</f>
        <v>0</v>
      </c>
      <c r="J359" s="28">
        <f>CK350*BG360</f>
        <v>0</v>
      </c>
      <c r="K359" s="28">
        <f>CL350*BH360</f>
        <v>0</v>
      </c>
      <c r="L359" s="28">
        <f>CM350*BI360</f>
        <v>0</v>
      </c>
      <c r="CO359" s="3">
        <v>1</v>
      </c>
      <c r="CP359" s="3">
        <v>1</v>
      </c>
    </row>
    <row r="360" spans="1:94" ht="16.5" customHeight="1" x14ac:dyDescent="0.25">
      <c r="A360" s="24">
        <v>0</v>
      </c>
      <c r="B360" s="24">
        <v>0</v>
      </c>
      <c r="C360" s="24">
        <v>0</v>
      </c>
      <c r="D360" s="24">
        <v>0</v>
      </c>
      <c r="E360" s="24">
        <v>0</v>
      </c>
      <c r="F360" s="24">
        <v>0</v>
      </c>
      <c r="H360" s="28">
        <f>CI350*BK360</f>
        <v>0</v>
      </c>
      <c r="I360" s="28">
        <f>CJ350*BF360</f>
        <v>0</v>
      </c>
      <c r="J360" s="28">
        <f>CK350*BG360</f>
        <v>0</v>
      </c>
      <c r="K360" s="28">
        <f>CL350*BH360</f>
        <v>0</v>
      </c>
      <c r="L360" s="28">
        <f>CM350*BI360</f>
        <v>0</v>
      </c>
      <c r="S360" s="60" t="str">
        <f>IF(BK360=1,"P 2","")</f>
        <v/>
      </c>
      <c r="T360" s="5" t="s">
        <v>5</v>
      </c>
      <c r="Y360" s="53"/>
      <c r="Z360" s="54"/>
      <c r="AA360" s="53"/>
      <c r="AB360" s="54"/>
      <c r="AC360" s="53"/>
      <c r="AD360" s="54"/>
      <c r="AE360" s="53"/>
      <c r="AF360" s="54"/>
      <c r="AG360" s="53"/>
      <c r="AH360" s="54"/>
      <c r="AI360" s="53"/>
      <c r="AJ360" s="54"/>
      <c r="AK360" s="53"/>
      <c r="AL360" s="54"/>
      <c r="AM360" s="53"/>
      <c r="AN360" s="54"/>
      <c r="AO360" s="53"/>
      <c r="AP360" s="54"/>
      <c r="AQ360" s="53"/>
      <c r="AR360" s="54"/>
      <c r="AS360" s="3"/>
      <c r="AW360" s="61"/>
      <c r="AX360" s="62"/>
      <c r="AY360" s="63"/>
      <c r="BA360" s="44">
        <f>SUM(Y360:AR360)*BK360</f>
        <v>0</v>
      </c>
      <c r="BB360" s="68"/>
      <c r="BC360" s="45"/>
      <c r="BF360" s="15">
        <f>IF(Y353="X", IF($BK$4&gt;=20,1,0),0)</f>
        <v>0</v>
      </c>
      <c r="BG360" s="15">
        <f>IF(AF353="X", IF($BK$5&gt;=20,1,0),0)</f>
        <v>0</v>
      </c>
      <c r="BH360" s="15">
        <f>IF(AM353="X", IF($BK$6&gt;=20,1,0),0)</f>
        <v>0</v>
      </c>
      <c r="BI360" s="15">
        <f>IF(AT353="X", IF($BK$7&gt;=20,1,0),0)</f>
        <v>0</v>
      </c>
      <c r="BK360" s="15">
        <f>SUM(BF360:BI360)</f>
        <v>0</v>
      </c>
      <c r="BN360" s="59" t="str">
        <f>IF($CI350=0, "", IF($BK360=0, IF(Y360&lt;&gt;0, 999,-1),Y360))</f>
        <v/>
      </c>
      <c r="BO360" s="59"/>
      <c r="BP360" s="59" t="str">
        <f>IF($CI350=0, "", IF($BK360=0, IF(AA360&lt;&gt;0, 999,-1),AA360))</f>
        <v/>
      </c>
      <c r="BQ360" s="59"/>
      <c r="BR360" s="59" t="str">
        <f>IF($CI350=0, "", IF($BK360=0, IF(AC360&lt;&gt;0, 999,-1),AC360))</f>
        <v/>
      </c>
      <c r="BS360" s="59"/>
      <c r="BT360" s="59" t="str">
        <f>IF($CI350=0, "", IF($BK360=0, IF(AE360&lt;&gt;0, 999,-1),AE360))</f>
        <v/>
      </c>
      <c r="BU360" s="59"/>
      <c r="BV360" s="59" t="str">
        <f>IF($CI350=0, "", IF($BK360=0, IF(AG360&lt;&gt;0, 999,-1),AG360))</f>
        <v/>
      </c>
      <c r="BW360" s="59"/>
      <c r="BX360" s="59" t="str">
        <f>IF($CI350=0, "", IF($BK360=0, IF(AI360&lt;&gt;0, 999,-1),AI360))</f>
        <v/>
      </c>
      <c r="BY360" s="59"/>
      <c r="BZ360" s="59" t="str">
        <f>IF($CI350=0, "", IF($BK360=0, IF(AK360&lt;&gt;0, 999,-1),AK360))</f>
        <v/>
      </c>
      <c r="CA360" s="59"/>
      <c r="CB360" s="59" t="str">
        <f>IF($CI350=0, "", IF($BK360=0, IF(AM360&lt;&gt;0, 999,-1),AM360))</f>
        <v/>
      </c>
      <c r="CC360" s="59"/>
      <c r="CD360" s="59" t="str">
        <f>IF($CI350=0, "", IF($BK360=0, IF(AO360&lt;&gt;0, 999,-1),AO360))</f>
        <v/>
      </c>
      <c r="CE360" s="59"/>
      <c r="CF360" s="59" t="str">
        <f>IF($CI350=0, "", IF($BK360=0, IF(AQ360&lt;&gt;0, 999,-1),AQ360))</f>
        <v/>
      </c>
      <c r="CG360" s="59"/>
      <c r="CO360" s="3">
        <v>1</v>
      </c>
      <c r="CP360" s="3">
        <v>1</v>
      </c>
    </row>
    <row r="361" spans="1:94" ht="16.5" customHeight="1" x14ac:dyDescent="0.25">
      <c r="A361" s="24">
        <v>0</v>
      </c>
      <c r="B361" s="24">
        <v>0</v>
      </c>
      <c r="C361" s="24">
        <v>0</v>
      </c>
      <c r="D361" s="24">
        <v>0</v>
      </c>
      <c r="E361" s="24">
        <v>0</v>
      </c>
      <c r="F361" s="24">
        <v>0</v>
      </c>
      <c r="H361" s="28">
        <f>CI350*BK360</f>
        <v>0</v>
      </c>
      <c r="I361" s="28">
        <f>CJ350*BF360</f>
        <v>0</v>
      </c>
      <c r="J361" s="28">
        <f>CK350*BG360</f>
        <v>0</v>
      </c>
      <c r="K361" s="28">
        <f>CL350*BH360</f>
        <v>0</v>
      </c>
      <c r="L361" s="28">
        <f>CM350*BI360</f>
        <v>0</v>
      </c>
      <c r="S361" s="60"/>
      <c r="T361" s="5" t="s">
        <v>6</v>
      </c>
      <c r="Z361" s="27" t="s">
        <v>32</v>
      </c>
      <c r="AA361" s="55">
        <f>IF(AO358&lt;&gt;0, AO358+1*BK360,0)</f>
        <v>0</v>
      </c>
      <c r="AB361" s="56"/>
      <c r="AC361" s="56"/>
      <c r="AD361" s="57"/>
      <c r="AN361" s="27" t="s">
        <v>33</v>
      </c>
      <c r="AO361" s="55">
        <f>IF(AA361*BK360&lt;&gt;0, AA361+10/BK361-1,AA361)</f>
        <v>0</v>
      </c>
      <c r="AP361" s="56"/>
      <c r="AQ361" s="56"/>
      <c r="AR361" s="57"/>
      <c r="AW361" s="58" t="s">
        <v>12</v>
      </c>
      <c r="AX361" s="58"/>
      <c r="AY361" s="58"/>
      <c r="BF361" s="15">
        <f>BF360*$BY$4</f>
        <v>0</v>
      </c>
      <c r="BG361" s="15">
        <f>BG360*$BY$5</f>
        <v>0</v>
      </c>
      <c r="BH361" s="15">
        <f>BH360*$BY$6</f>
        <v>0</v>
      </c>
      <c r="BI361" s="15">
        <f>BI360*$BY$7</f>
        <v>0</v>
      </c>
      <c r="BK361" s="15">
        <f>SUM(BF361:BI361)</f>
        <v>0</v>
      </c>
      <c r="CO361" s="3">
        <v>1</v>
      </c>
      <c r="CP361" s="3">
        <v>1</v>
      </c>
    </row>
    <row r="362" spans="1:94" ht="3" customHeight="1" x14ac:dyDescent="0.25">
      <c r="A362" s="24">
        <v>0</v>
      </c>
      <c r="B362" s="24">
        <v>0</v>
      </c>
      <c r="C362" s="24">
        <v>0</v>
      </c>
      <c r="D362" s="24">
        <v>0</v>
      </c>
      <c r="E362" s="24">
        <v>0</v>
      </c>
      <c r="F362" s="24">
        <v>0</v>
      </c>
      <c r="H362" s="28">
        <f>CI350*BK363</f>
        <v>0</v>
      </c>
      <c r="I362" s="28">
        <f>CJ350*BF363</f>
        <v>0</v>
      </c>
      <c r="J362" s="28">
        <f>CK350*BG363</f>
        <v>0</v>
      </c>
      <c r="K362" s="28">
        <f>CL350*BH363</f>
        <v>0</v>
      </c>
      <c r="L362" s="28">
        <f>CM350*BI363</f>
        <v>0</v>
      </c>
      <c r="CO362" s="3">
        <v>1</v>
      </c>
      <c r="CP362" s="3">
        <v>1</v>
      </c>
    </row>
    <row r="363" spans="1:94" ht="16.5" customHeight="1" x14ac:dyDescent="0.25">
      <c r="A363" s="24">
        <v>0</v>
      </c>
      <c r="B363" s="24">
        <v>0</v>
      </c>
      <c r="C363" s="24">
        <v>0</v>
      </c>
      <c r="D363" s="24">
        <v>0</v>
      </c>
      <c r="E363" s="24">
        <v>0</v>
      </c>
      <c r="F363" s="24">
        <v>0</v>
      </c>
      <c r="H363" s="28">
        <f>CI350*BK363</f>
        <v>0</v>
      </c>
      <c r="I363" s="28">
        <f>CJ350*BF363</f>
        <v>0</v>
      </c>
      <c r="J363" s="28">
        <f>CK350*BG363</f>
        <v>0</v>
      </c>
      <c r="K363" s="28">
        <f>CL350*BH363</f>
        <v>0</v>
      </c>
      <c r="L363" s="28">
        <f>CM350*BI363</f>
        <v>0</v>
      </c>
      <c r="S363" s="60" t="str">
        <f>IF(BK363=1,"P 3","")</f>
        <v/>
      </c>
      <c r="T363" s="5" t="s">
        <v>5</v>
      </c>
      <c r="Y363" s="53"/>
      <c r="Z363" s="54"/>
      <c r="AA363" s="53"/>
      <c r="AB363" s="54"/>
      <c r="AC363" s="53"/>
      <c r="AD363" s="54"/>
      <c r="AE363" s="53"/>
      <c r="AF363" s="54"/>
      <c r="AG363" s="53"/>
      <c r="AH363" s="54"/>
      <c r="AI363" s="53"/>
      <c r="AJ363" s="54"/>
      <c r="AK363" s="53"/>
      <c r="AL363" s="54"/>
      <c r="AM363" s="53"/>
      <c r="AN363" s="54"/>
      <c r="AO363" s="53"/>
      <c r="AP363" s="54"/>
      <c r="AQ363" s="53"/>
      <c r="AR363" s="54"/>
      <c r="AS363" s="3"/>
      <c r="AW363" s="61"/>
      <c r="AX363" s="62"/>
      <c r="AY363" s="63"/>
      <c r="BA363" s="44">
        <f>SUM(Y363:AR363)*BK363</f>
        <v>0</v>
      </c>
      <c r="BB363" s="68"/>
      <c r="BC363" s="45"/>
      <c r="BF363" s="15">
        <f>IF(Y353="X", IF($BK$4&gt;=30,1,0),0)</f>
        <v>0</v>
      </c>
      <c r="BG363" s="15">
        <f>IF(AF353="X", IF($BK$5&gt;=30,1,0),0)</f>
        <v>0</v>
      </c>
      <c r="BH363" s="15">
        <f>IF(AM353="X", IF($BK$6&gt;=30,1,0),0)</f>
        <v>0</v>
      </c>
      <c r="BI363" s="15">
        <f>IF(AT353="X", IF($BK$7&gt;=30,1,0),0)</f>
        <v>0</v>
      </c>
      <c r="BK363" s="15">
        <f>SUM(BF363:BI363)</f>
        <v>0</v>
      </c>
      <c r="BN363" s="59" t="str">
        <f>IF($CI350=0, "", IF($BK363=0, IF(Y363&lt;&gt;0, 999,-1),Y363))</f>
        <v/>
      </c>
      <c r="BO363" s="59"/>
      <c r="BP363" s="59" t="str">
        <f>IF($CI350=0, "", IF($BK363=0, IF(AA363&lt;&gt;0, 999,-1),AA363))</f>
        <v/>
      </c>
      <c r="BQ363" s="59"/>
      <c r="BR363" s="59" t="str">
        <f>IF($CI350=0, "", IF($BK363=0, IF(AC363&lt;&gt;0, 999,-1),AC363))</f>
        <v/>
      </c>
      <c r="BS363" s="59"/>
      <c r="BT363" s="59" t="str">
        <f>IF($CI350=0, "", IF($BK363=0, IF(AE363&lt;&gt;0, 999,-1),AE363))</f>
        <v/>
      </c>
      <c r="BU363" s="59"/>
      <c r="BV363" s="59" t="str">
        <f>IF($CI350=0, "", IF($BK363=0, IF(AG363&lt;&gt;0, 999,-1),AG363))</f>
        <v/>
      </c>
      <c r="BW363" s="59"/>
      <c r="BX363" s="59" t="str">
        <f>IF($CI350=0, "", IF($BK363=0, IF(AI363&lt;&gt;0, 999,-1),AI363))</f>
        <v/>
      </c>
      <c r="BY363" s="59"/>
      <c r="BZ363" s="59" t="str">
        <f>IF($CI350=0, "", IF($BK363=0, IF(AK363&lt;&gt;0, 999,-1),AK363))</f>
        <v/>
      </c>
      <c r="CA363" s="59"/>
      <c r="CB363" s="59" t="str">
        <f>IF($CI350=0, "", IF($BK363=0, IF(AM363&lt;&gt;0, 999,-1),AM363))</f>
        <v/>
      </c>
      <c r="CC363" s="59"/>
      <c r="CD363" s="59" t="str">
        <f>IF($CI350=0, "", IF($BK363=0, IF(AO363&lt;&gt;0, 999,-1),AO363))</f>
        <v/>
      </c>
      <c r="CE363" s="59"/>
      <c r="CF363" s="59" t="str">
        <f>IF($CI350=0, "", IF($BK363=0, IF(AQ363&lt;&gt;0, 999,-1),AQ363))</f>
        <v/>
      </c>
      <c r="CG363" s="59"/>
      <c r="CH363" s="3"/>
      <c r="CO363" s="3">
        <v>1</v>
      </c>
      <c r="CP363" s="3">
        <v>1</v>
      </c>
    </row>
    <row r="364" spans="1:94" ht="16.5" customHeight="1" x14ac:dyDescent="0.25">
      <c r="A364" s="24">
        <v>0</v>
      </c>
      <c r="B364" s="24">
        <v>0</v>
      </c>
      <c r="C364" s="24">
        <v>0</v>
      </c>
      <c r="D364" s="24">
        <v>0</v>
      </c>
      <c r="E364" s="24">
        <v>0</v>
      </c>
      <c r="F364" s="24">
        <v>0</v>
      </c>
      <c r="H364" s="28">
        <f>CI350*BK363</f>
        <v>0</v>
      </c>
      <c r="I364" s="28">
        <f>CJ350*BF363</f>
        <v>0</v>
      </c>
      <c r="J364" s="28">
        <f>CK350*BG363</f>
        <v>0</v>
      </c>
      <c r="K364" s="28">
        <f>CL350*BH363</f>
        <v>0</v>
      </c>
      <c r="L364" s="28">
        <f>CM350*BI363</f>
        <v>0</v>
      </c>
      <c r="S364" s="60"/>
      <c r="T364" s="5" t="s">
        <v>6</v>
      </c>
      <c r="Z364" s="27" t="s">
        <v>32</v>
      </c>
      <c r="AA364" s="55">
        <f>IF(AO361&lt;&gt;0, AO361+1*BK363,0)</f>
        <v>0</v>
      </c>
      <c r="AB364" s="56"/>
      <c r="AC364" s="56"/>
      <c r="AD364" s="57"/>
      <c r="AN364" s="27" t="s">
        <v>33</v>
      </c>
      <c r="AO364" s="55">
        <f>IF(AA364*BK363&lt;&gt;0, AA364+10/BK364-1,AA364)</f>
        <v>0</v>
      </c>
      <c r="AP364" s="56"/>
      <c r="AQ364" s="56"/>
      <c r="AR364" s="57"/>
      <c r="AW364" s="58" t="s">
        <v>12</v>
      </c>
      <c r="AX364" s="58"/>
      <c r="AY364" s="58"/>
      <c r="BF364" s="15">
        <f>BF363*$BY$4</f>
        <v>0</v>
      </c>
      <c r="BG364" s="15">
        <f>BG363*$BY$5</f>
        <v>0</v>
      </c>
      <c r="BH364" s="15">
        <f>BH363*$BY$6</f>
        <v>0</v>
      </c>
      <c r="BI364" s="15">
        <f>BI363*$BY$7</f>
        <v>0</v>
      </c>
      <c r="BK364" s="15">
        <f>SUM(BF364:BI364)</f>
        <v>0</v>
      </c>
      <c r="CO364" s="3">
        <v>1</v>
      </c>
      <c r="CP364" s="3">
        <v>1</v>
      </c>
    </row>
    <row r="365" spans="1:94" ht="3" customHeight="1" x14ac:dyDescent="0.25">
      <c r="A365" s="24">
        <v>0</v>
      </c>
      <c r="B365" s="24">
        <v>0</v>
      </c>
      <c r="C365" s="24">
        <v>0</v>
      </c>
      <c r="D365" s="24">
        <v>0</v>
      </c>
      <c r="E365" s="24">
        <v>0</v>
      </c>
      <c r="F365" s="24">
        <v>0</v>
      </c>
      <c r="H365" s="28">
        <f>CI350*BK366</f>
        <v>0</v>
      </c>
      <c r="I365" s="28">
        <f>CJ350*BF366</f>
        <v>0</v>
      </c>
      <c r="J365" s="28">
        <f>CK350*BG366</f>
        <v>0</v>
      </c>
      <c r="K365" s="28">
        <f>CL350*BH366</f>
        <v>0</v>
      </c>
      <c r="L365" s="28">
        <f>CM350*BI366</f>
        <v>0</v>
      </c>
      <c r="CO365" s="3">
        <v>1</v>
      </c>
      <c r="CP365" s="3">
        <v>1</v>
      </c>
    </row>
    <row r="366" spans="1:94" ht="16.5" customHeight="1" x14ac:dyDescent="0.25">
      <c r="A366" s="24">
        <v>0</v>
      </c>
      <c r="B366" s="24">
        <v>0</v>
      </c>
      <c r="C366" s="24">
        <v>0</v>
      </c>
      <c r="D366" s="24">
        <v>0</v>
      </c>
      <c r="E366" s="24">
        <v>0</v>
      </c>
      <c r="F366" s="24">
        <v>0</v>
      </c>
      <c r="H366" s="28">
        <f>CI350*BK366</f>
        <v>0</v>
      </c>
      <c r="I366" s="28">
        <f>CJ350*BF366</f>
        <v>0</v>
      </c>
      <c r="J366" s="28">
        <f>CK350*BG366</f>
        <v>0</v>
      </c>
      <c r="K366" s="28">
        <f>CL350*BH366</f>
        <v>0</v>
      </c>
      <c r="L366" s="28">
        <f>CM350*BI366</f>
        <v>0</v>
      </c>
      <c r="S366" s="60" t="str">
        <f>IF(BK366=1,"P 4","")</f>
        <v/>
      </c>
      <c r="T366" s="5" t="s">
        <v>5</v>
      </c>
      <c r="Y366" s="53"/>
      <c r="Z366" s="54"/>
      <c r="AA366" s="53"/>
      <c r="AB366" s="54"/>
      <c r="AC366" s="53"/>
      <c r="AD366" s="54"/>
      <c r="AE366" s="53"/>
      <c r="AF366" s="54"/>
      <c r="AG366" s="53"/>
      <c r="AH366" s="54"/>
      <c r="AI366" s="53"/>
      <c r="AJ366" s="54"/>
      <c r="AK366" s="53"/>
      <c r="AL366" s="54"/>
      <c r="AM366" s="53"/>
      <c r="AN366" s="54"/>
      <c r="AO366" s="53"/>
      <c r="AP366" s="54"/>
      <c r="AQ366" s="53"/>
      <c r="AR366" s="54"/>
      <c r="AS366" s="3"/>
      <c r="AW366" s="61"/>
      <c r="AX366" s="62"/>
      <c r="AY366" s="63"/>
      <c r="BA366" s="44">
        <f>SUM(Y366:AR366)*BK366</f>
        <v>0</v>
      </c>
      <c r="BB366" s="68"/>
      <c r="BC366" s="45"/>
      <c r="BF366" s="15">
        <f>IF(Y353="X", IF($BK$4&gt;=40,1,0),0)</f>
        <v>0</v>
      </c>
      <c r="BG366" s="15">
        <f>IF(AF353="X", IF($BK$5&gt;=40,1,0),0)</f>
        <v>0</v>
      </c>
      <c r="BH366" s="15">
        <f>IF(AM353="X", IF($BK$6&gt;=40,1,0),0)</f>
        <v>0</v>
      </c>
      <c r="BI366" s="15">
        <f>IF(AT353="X", IF($BK$7&gt;=30,1,0),0)</f>
        <v>0</v>
      </c>
      <c r="BK366" s="15">
        <f>SUM(BF366:BI366)</f>
        <v>0</v>
      </c>
      <c r="BN366" s="59" t="str">
        <f>IF($CI350=0, "", IF($BK366=0, IF(Y366&lt;&gt;0, 999,-1),Y366))</f>
        <v/>
      </c>
      <c r="BO366" s="59"/>
      <c r="BP366" s="59" t="str">
        <f>IF($CI350=0, "", IF($BK366=0, IF(AA366&lt;&gt;0, 999,-1),AA366))</f>
        <v/>
      </c>
      <c r="BQ366" s="59"/>
      <c r="BR366" s="59" t="str">
        <f>IF($CI350=0, "", IF($BK366=0, IF(AC366&lt;&gt;0, 999,-1),AC366))</f>
        <v/>
      </c>
      <c r="BS366" s="59"/>
      <c r="BT366" s="59" t="str">
        <f>IF($CI350=0, "", IF($BK366=0, IF(AE366&lt;&gt;0, 999,-1),AE366))</f>
        <v/>
      </c>
      <c r="BU366" s="59"/>
      <c r="BV366" s="59" t="str">
        <f>IF($CI350=0, "", IF($BK366=0, IF(AG366&lt;&gt;0, 999,-1),AG366))</f>
        <v/>
      </c>
      <c r="BW366" s="59"/>
      <c r="BX366" s="59" t="str">
        <f>IF($CI350=0, "", IF($BK366=0, IF(AI366&lt;&gt;0, 999,-1),AI366))</f>
        <v/>
      </c>
      <c r="BY366" s="59"/>
      <c r="BZ366" s="59" t="str">
        <f>IF($CI350=0, "", IF($BK366=0, IF(AK366&lt;&gt;0, 999,-1),AK366))</f>
        <v/>
      </c>
      <c r="CA366" s="59"/>
      <c r="CB366" s="59" t="str">
        <f>IF($CI350=0, "", IF($BK366=0, IF(AM366&lt;&gt;0, 999,-1),AM366))</f>
        <v/>
      </c>
      <c r="CC366" s="59"/>
      <c r="CD366" s="59" t="str">
        <f>IF($CI350=0, "", IF($BK366=0, IF(AO366&lt;&gt;0, 999,-1),AO366))</f>
        <v/>
      </c>
      <c r="CE366" s="59"/>
      <c r="CF366" s="59" t="str">
        <f>IF($CI350=0, "", IF($BK366=0, IF(AQ366&lt;&gt;0, 999,-1),AQ366))</f>
        <v/>
      </c>
      <c r="CG366" s="59"/>
      <c r="CH366" s="3"/>
      <c r="CO366" s="3">
        <v>1</v>
      </c>
      <c r="CP366" s="3">
        <v>1</v>
      </c>
    </row>
    <row r="367" spans="1:94" ht="16.5" customHeight="1" x14ac:dyDescent="0.25">
      <c r="A367" s="24">
        <v>0</v>
      </c>
      <c r="B367" s="24">
        <v>0</v>
      </c>
      <c r="C367" s="24">
        <v>0</v>
      </c>
      <c r="D367" s="24">
        <v>0</v>
      </c>
      <c r="E367" s="24">
        <v>0</v>
      </c>
      <c r="F367" s="24">
        <v>0</v>
      </c>
      <c r="H367" s="28">
        <f>CI350*BK366</f>
        <v>0</v>
      </c>
      <c r="I367" s="28">
        <f>CJ350*BF366</f>
        <v>0</v>
      </c>
      <c r="J367" s="28">
        <f>CK350*BG366</f>
        <v>0</v>
      </c>
      <c r="K367" s="28">
        <f>CL350*BH366</f>
        <v>0</v>
      </c>
      <c r="L367" s="28">
        <f>CM350*BI366</f>
        <v>0</v>
      </c>
      <c r="S367" s="60"/>
      <c r="T367" s="5" t="s">
        <v>6</v>
      </c>
      <c r="Z367" s="27" t="s">
        <v>32</v>
      </c>
      <c r="AA367" s="55">
        <f>IF(AO364&lt;&gt;0, AO364+1*BK366,0)</f>
        <v>0</v>
      </c>
      <c r="AB367" s="56"/>
      <c r="AC367" s="56"/>
      <c r="AD367" s="57"/>
      <c r="AN367" s="27" t="s">
        <v>33</v>
      </c>
      <c r="AO367" s="55">
        <f>IF(AA367*BK366&lt;&gt;0, AA367+10/BK367-1,AA367)</f>
        <v>0</v>
      </c>
      <c r="AP367" s="56"/>
      <c r="AQ367" s="56"/>
      <c r="AR367" s="57"/>
      <c r="AW367" s="58" t="s">
        <v>12</v>
      </c>
      <c r="AX367" s="58"/>
      <c r="AY367" s="58"/>
      <c r="BF367" s="15">
        <f>BF366*$BY$4</f>
        <v>0</v>
      </c>
      <c r="BG367" s="15">
        <f>BG366*$BY$5</f>
        <v>0</v>
      </c>
      <c r="BH367" s="15">
        <f>BH366*$BY$6</f>
        <v>0</v>
      </c>
      <c r="BI367" s="15">
        <f>BI366*$BY$7</f>
        <v>0</v>
      </c>
      <c r="BK367" s="15">
        <f>SUM(BF367:BI367)</f>
        <v>0</v>
      </c>
      <c r="CO367" s="3">
        <v>1</v>
      </c>
      <c r="CP367" s="3">
        <v>1</v>
      </c>
    </row>
    <row r="368" spans="1:94" ht="3" customHeight="1" x14ac:dyDescent="0.25">
      <c r="A368" s="24">
        <v>0</v>
      </c>
      <c r="B368" s="24">
        <v>0</v>
      </c>
      <c r="C368" s="24">
        <v>0</v>
      </c>
      <c r="D368" s="24">
        <v>0</v>
      </c>
      <c r="E368" s="24">
        <v>0</v>
      </c>
      <c r="F368" s="24">
        <v>0</v>
      </c>
      <c r="H368" s="28">
        <f>CI350</f>
        <v>0</v>
      </c>
      <c r="I368" s="28">
        <f>CJ350</f>
        <v>0</v>
      </c>
      <c r="J368" s="28">
        <f>CK350</f>
        <v>0</v>
      </c>
      <c r="K368" s="28">
        <f>CL350</f>
        <v>0</v>
      </c>
      <c r="L368" s="28">
        <f>CM350</f>
        <v>0</v>
      </c>
      <c r="CO368" s="3">
        <v>1</v>
      </c>
      <c r="CP368" s="3">
        <v>1</v>
      </c>
    </row>
    <row r="369" spans="1:178" s="20" customFormat="1" ht="16.5" customHeight="1" x14ac:dyDescent="0.25">
      <c r="A369" s="24">
        <v>0</v>
      </c>
      <c r="B369" s="24">
        <v>0</v>
      </c>
      <c r="C369" s="24">
        <v>0</v>
      </c>
      <c r="D369" s="24">
        <v>0</v>
      </c>
      <c r="E369" s="24">
        <v>0</v>
      </c>
      <c r="F369" s="24">
        <v>0</v>
      </c>
      <c r="G369" s="16"/>
      <c r="H369" s="28">
        <f>CI350</f>
        <v>0</v>
      </c>
      <c r="I369" s="28">
        <f>CJ350</f>
        <v>0</v>
      </c>
      <c r="J369" s="28">
        <f>CK350</f>
        <v>0</v>
      </c>
      <c r="K369" s="28">
        <f>CL350</f>
        <v>0</v>
      </c>
      <c r="L369" s="28">
        <f>CM350</f>
        <v>0</v>
      </c>
      <c r="T369" s="20" t="s">
        <v>7</v>
      </c>
      <c r="Y369" s="35">
        <f>COUNTIF(CU369:FV369,AA369)</f>
        <v>0</v>
      </c>
      <c r="Z369" s="36" t="s">
        <v>79</v>
      </c>
      <c r="AA369" s="37">
        <f>$BO$12</f>
        <v>10</v>
      </c>
      <c r="AB369" s="35">
        <f>IF(AD369&gt;0,COUNTIF(CU369:FV369,AD369),0)</f>
        <v>0</v>
      </c>
      <c r="AC369" s="36" t="s">
        <v>79</v>
      </c>
      <c r="AD369" s="37">
        <f>AA369-1</f>
        <v>9</v>
      </c>
      <c r="AE369" s="35">
        <f>IF(AG369&gt;0,COUNTIF(CU369:FV369,AG369),0)</f>
        <v>0</v>
      </c>
      <c r="AF369" s="36" t="s">
        <v>79</v>
      </c>
      <c r="AG369" s="37">
        <f>AD369-1</f>
        <v>8</v>
      </c>
      <c r="AH369" s="35">
        <f>IF(AJ369&gt;0,COUNTIF(CU369:FV369,AJ369),0)</f>
        <v>0</v>
      </c>
      <c r="AI369" s="36" t="s">
        <v>79</v>
      </c>
      <c r="AJ369" s="37">
        <f>AG369-1</f>
        <v>7</v>
      </c>
      <c r="AK369" s="35">
        <f>IF(AM369&gt;0,COUNTIF(CU369:FV369,AM369),0)</f>
        <v>0</v>
      </c>
      <c r="AL369" s="36" t="s">
        <v>79</v>
      </c>
      <c r="AM369" s="37">
        <f>AJ369-1</f>
        <v>6</v>
      </c>
      <c r="AN369" s="35">
        <f>IF(AP369&gt;0,COUNTIF(CU369:FV369,AP369),0)</f>
        <v>0</v>
      </c>
      <c r="AO369" s="36" t="s">
        <v>79</v>
      </c>
      <c r="AP369" s="37">
        <f>AM369-1</f>
        <v>5</v>
      </c>
      <c r="AQ369" s="35">
        <f>IF(AS369&gt;0,COUNTIF(CU369:FV369,AS369),0)</f>
        <v>0</v>
      </c>
      <c r="AR369" s="36" t="s">
        <v>79</v>
      </c>
      <c r="AS369" s="37">
        <f>AP369-1</f>
        <v>4</v>
      </c>
      <c r="AW369" s="46">
        <f>AW357*BK357+AW360*BK360+AW363*BK363+AW366*BK366</f>
        <v>0</v>
      </c>
      <c r="AX369" s="47"/>
      <c r="AY369" s="48"/>
      <c r="BK369" s="29">
        <f>IF(AW369&gt;0,1,0)</f>
        <v>0</v>
      </c>
      <c r="CI369" s="16"/>
      <c r="CJ369" s="16"/>
      <c r="CK369" s="16"/>
      <c r="CL369" s="16"/>
      <c r="CM369" s="16"/>
      <c r="CO369" s="3">
        <v>1</v>
      </c>
      <c r="CP369" s="3">
        <v>1</v>
      </c>
      <c r="CU369" s="44">
        <f>Y357</f>
        <v>0</v>
      </c>
      <c r="CV369" s="45"/>
      <c r="CW369" s="44">
        <f>AA357</f>
        <v>0</v>
      </c>
      <c r="CX369" s="45"/>
      <c r="CY369" s="44">
        <f>AC357</f>
        <v>0</v>
      </c>
      <c r="CZ369" s="45"/>
      <c r="DA369" s="44">
        <f>AE357</f>
        <v>0</v>
      </c>
      <c r="DB369" s="45"/>
      <c r="DC369" s="44">
        <f>AG357</f>
        <v>0</v>
      </c>
      <c r="DD369" s="45"/>
      <c r="DE369" s="44">
        <f>AI357</f>
        <v>0</v>
      </c>
      <c r="DF369" s="45"/>
      <c r="DG369" s="44">
        <f>AK357</f>
        <v>0</v>
      </c>
      <c r="DH369" s="45"/>
      <c r="DI369" s="44">
        <f>AM357</f>
        <v>0</v>
      </c>
      <c r="DJ369" s="45"/>
      <c r="DK369" s="44">
        <f>AO357</f>
        <v>0</v>
      </c>
      <c r="DL369" s="45"/>
      <c r="DM369" s="44">
        <f>AQ357</f>
        <v>0</v>
      </c>
      <c r="DN369" s="45"/>
      <c r="DO369" s="44">
        <f>Y360</f>
        <v>0</v>
      </c>
      <c r="DP369" s="45"/>
      <c r="DQ369" s="44">
        <f>AA360</f>
        <v>0</v>
      </c>
      <c r="DR369" s="45"/>
      <c r="DS369" s="44">
        <f>AC360</f>
        <v>0</v>
      </c>
      <c r="DT369" s="45"/>
      <c r="DU369" s="44">
        <f>AE360</f>
        <v>0</v>
      </c>
      <c r="DV369" s="45"/>
      <c r="DW369" s="44">
        <f>AG360</f>
        <v>0</v>
      </c>
      <c r="DX369" s="45"/>
      <c r="DY369" s="44">
        <f>AI360</f>
        <v>0</v>
      </c>
      <c r="DZ369" s="45"/>
      <c r="EA369" s="44">
        <f>AK360</f>
        <v>0</v>
      </c>
      <c r="EB369" s="45"/>
      <c r="EC369" s="44">
        <f>AM360</f>
        <v>0</v>
      </c>
      <c r="ED369" s="45"/>
      <c r="EE369" s="44">
        <f>AO360</f>
        <v>0</v>
      </c>
      <c r="EF369" s="45"/>
      <c r="EG369" s="44">
        <f>AQ360</f>
        <v>0</v>
      </c>
      <c r="EH369" s="45"/>
      <c r="EI369" s="44">
        <f>Y363</f>
        <v>0</v>
      </c>
      <c r="EJ369" s="45"/>
      <c r="EK369" s="44">
        <f>AA363</f>
        <v>0</v>
      </c>
      <c r="EL369" s="45"/>
      <c r="EM369" s="44">
        <f>AC363</f>
        <v>0</v>
      </c>
      <c r="EN369" s="45"/>
      <c r="EO369" s="44">
        <f>AE363</f>
        <v>0</v>
      </c>
      <c r="EP369" s="45"/>
      <c r="EQ369" s="44">
        <f>AG363</f>
        <v>0</v>
      </c>
      <c r="ER369" s="45"/>
      <c r="ES369" s="44">
        <f>AI363</f>
        <v>0</v>
      </c>
      <c r="ET369" s="45"/>
      <c r="EU369" s="44">
        <f>AK363</f>
        <v>0</v>
      </c>
      <c r="EV369" s="45"/>
      <c r="EW369" s="44">
        <f>AM363</f>
        <v>0</v>
      </c>
      <c r="EX369" s="45"/>
      <c r="EY369" s="44">
        <f>AO363</f>
        <v>0</v>
      </c>
      <c r="EZ369" s="45"/>
      <c r="FA369" s="44">
        <f>AQ363</f>
        <v>0</v>
      </c>
      <c r="FB369" s="45"/>
      <c r="FC369" s="44">
        <f>Y366</f>
        <v>0</v>
      </c>
      <c r="FD369" s="45"/>
      <c r="FE369" s="44">
        <f>AA366</f>
        <v>0</v>
      </c>
      <c r="FF369" s="45"/>
      <c r="FG369" s="44">
        <f>AC366</f>
        <v>0</v>
      </c>
      <c r="FH369" s="45"/>
      <c r="FI369" s="44">
        <f>AE366</f>
        <v>0</v>
      </c>
      <c r="FJ369" s="45"/>
      <c r="FK369" s="44">
        <f>AG366</f>
        <v>0</v>
      </c>
      <c r="FL369" s="45"/>
      <c r="FM369" s="44">
        <f>AI366</f>
        <v>0</v>
      </c>
      <c r="FN369" s="45"/>
      <c r="FO369" s="44">
        <f>AK366</f>
        <v>0</v>
      </c>
      <c r="FP369" s="45"/>
      <c r="FQ369" s="44">
        <f>AM366</f>
        <v>0</v>
      </c>
      <c r="FR369" s="45"/>
      <c r="FS369" s="44">
        <f>AO366</f>
        <v>0</v>
      </c>
      <c r="FT369" s="45"/>
      <c r="FU369" s="44">
        <f>AQ366</f>
        <v>0</v>
      </c>
      <c r="FV369" s="45"/>
    </row>
    <row r="370" spans="1:178" ht="3" customHeight="1" x14ac:dyDescent="0.25">
      <c r="A370" s="24">
        <v>1</v>
      </c>
      <c r="B370" s="28">
        <f>CI350</f>
        <v>0</v>
      </c>
      <c r="C370" s="28">
        <f>CJ350</f>
        <v>0</v>
      </c>
      <c r="D370" s="28">
        <f>CK350</f>
        <v>0</v>
      </c>
      <c r="E370" s="28">
        <f>CL350</f>
        <v>0</v>
      </c>
      <c r="F370" s="28">
        <f>CM350</f>
        <v>0</v>
      </c>
      <c r="H370" s="28">
        <f>CI350</f>
        <v>0</v>
      </c>
      <c r="I370" s="28">
        <f>CJ350</f>
        <v>0</v>
      </c>
      <c r="J370" s="28">
        <f>CK350</f>
        <v>0</v>
      </c>
      <c r="K370" s="28">
        <f>CL350</f>
        <v>0</v>
      </c>
      <c r="L370" s="28">
        <f>CM350</f>
        <v>0</v>
      </c>
      <c r="N370" s="22"/>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c r="AL370" s="22"/>
      <c r="AM370" s="22"/>
      <c r="AN370" s="22"/>
      <c r="AO370" s="22"/>
      <c r="AP370" s="22"/>
      <c r="AQ370" s="22"/>
      <c r="AR370" s="22"/>
      <c r="AS370" s="22"/>
      <c r="AT370" s="22"/>
      <c r="AU370" s="22"/>
      <c r="AV370" s="22"/>
      <c r="AW370" s="22"/>
      <c r="AX370" s="22"/>
      <c r="AY370" s="22"/>
      <c r="CO370" s="3">
        <v>1</v>
      </c>
      <c r="CP370" s="3">
        <v>1</v>
      </c>
    </row>
    <row r="371" spans="1:178" ht="3" customHeight="1" x14ac:dyDescent="0.25">
      <c r="A371" s="24">
        <v>1</v>
      </c>
      <c r="B371" s="28">
        <f>CI372</f>
        <v>0</v>
      </c>
      <c r="C371" s="28">
        <f>CJ372</f>
        <v>0</v>
      </c>
      <c r="D371" s="28">
        <f>CK372</f>
        <v>0</v>
      </c>
      <c r="E371" s="28">
        <f>CL372</f>
        <v>0</v>
      </c>
      <c r="F371" s="28">
        <f>CM372</f>
        <v>0</v>
      </c>
      <c r="H371" s="28">
        <f>CI372</f>
        <v>0</v>
      </c>
      <c r="I371" s="28">
        <f>CJ372</f>
        <v>0</v>
      </c>
      <c r="J371" s="28">
        <f>CK372</f>
        <v>0</v>
      </c>
      <c r="K371" s="28">
        <f>CL372</f>
        <v>0</v>
      </c>
      <c r="L371" s="28">
        <f>CM372</f>
        <v>0</v>
      </c>
      <c r="CO371" s="3">
        <v>1</v>
      </c>
      <c r="CP371" s="3">
        <v>1</v>
      </c>
    </row>
    <row r="372" spans="1:178" ht="16.5" customHeight="1" x14ac:dyDescent="0.25">
      <c r="A372" s="24">
        <v>1</v>
      </c>
      <c r="B372" s="28">
        <f>CI372</f>
        <v>0</v>
      </c>
      <c r="C372" s="28">
        <f>CJ372</f>
        <v>0</v>
      </c>
      <c r="D372" s="28">
        <f>CK372</f>
        <v>0</v>
      </c>
      <c r="E372" s="28">
        <f>CL372</f>
        <v>0</v>
      </c>
      <c r="F372" s="28">
        <f>CM372</f>
        <v>0</v>
      </c>
      <c r="H372" s="28">
        <f>CI372</f>
        <v>0</v>
      </c>
      <c r="I372" s="28">
        <f>CJ372</f>
        <v>0</v>
      </c>
      <c r="J372" s="28">
        <f>CK372</f>
        <v>0</v>
      </c>
      <c r="K372" s="28">
        <f>CL372</f>
        <v>0</v>
      </c>
      <c r="L372" s="28">
        <f>CM372</f>
        <v>0</v>
      </c>
      <c r="N372" s="20" t="s">
        <v>30</v>
      </c>
      <c r="Q372" s="16">
        <f>Q350+1</f>
        <v>17</v>
      </c>
      <c r="R372" s="16"/>
      <c r="S372" s="5" t="s">
        <v>2</v>
      </c>
      <c r="Y372" s="49"/>
      <c r="Z372" s="50"/>
      <c r="AA372" s="50"/>
      <c r="AB372" s="50"/>
      <c r="AC372" s="50"/>
      <c r="AD372" s="50"/>
      <c r="AE372" s="50"/>
      <c r="AF372" s="50"/>
      <c r="AG372" s="50"/>
      <c r="AH372" s="50"/>
      <c r="AI372" s="50"/>
      <c r="AJ372" s="50"/>
      <c r="AK372" s="50"/>
      <c r="AL372" s="50"/>
      <c r="AM372" s="50"/>
      <c r="AN372" s="50"/>
      <c r="AO372" s="50"/>
      <c r="AP372" s="51"/>
      <c r="AS372" s="5" t="s">
        <v>23</v>
      </c>
      <c r="AV372" s="52"/>
      <c r="AW372" s="52"/>
      <c r="AX372" s="52"/>
      <c r="AY372" s="52"/>
      <c r="BA372" s="73">
        <f>IF(AW391&gt;0, IF(LEN(Y372)&gt;3,Y372,"Name fehlt"),Y372)</f>
        <v>0</v>
      </c>
      <c r="BB372" s="73"/>
      <c r="BC372" s="73"/>
      <c r="BD372" s="73"/>
      <c r="BE372" s="73"/>
      <c r="BI372" s="64">
        <f>IF(LEN(Y372)&gt;3, DATE((AW$1-BN373),12,31),0)</f>
        <v>0</v>
      </c>
      <c r="BJ372" s="64"/>
      <c r="BK372" s="64"/>
      <c r="BL372" s="64"/>
      <c r="BN372" s="25"/>
      <c r="BO372" s="25"/>
      <c r="BP372" s="25"/>
      <c r="BQ372" s="64">
        <f>IF(LEN(Y372)&gt;3, DATE((AW$1-BV373),1,1),0)</f>
        <v>0</v>
      </c>
      <c r="BR372" s="64"/>
      <c r="BS372" s="64"/>
      <c r="BT372" s="64"/>
      <c r="CI372" s="3">
        <f>IF(LEN(Y372)&gt;3,1,0)</f>
        <v>0</v>
      </c>
      <c r="CJ372" s="3">
        <f>IF(Y375="X",CI372,0)</f>
        <v>0</v>
      </c>
      <c r="CK372" s="3">
        <f>IF(AF375="X",CI372,0)</f>
        <v>0</v>
      </c>
      <c r="CL372" s="3">
        <f>IF(AM375="X",CI372,0)</f>
        <v>0</v>
      </c>
      <c r="CM372" s="3">
        <f>IF(AT375="X",CI372,0)</f>
        <v>0</v>
      </c>
      <c r="CO372" s="3">
        <v>1</v>
      </c>
      <c r="CP372" s="3">
        <v>1</v>
      </c>
    </row>
    <row r="373" spans="1:178" ht="16.5" customHeight="1" x14ac:dyDescent="0.25">
      <c r="A373" s="24">
        <v>1</v>
      </c>
      <c r="B373" s="28">
        <f>CI372</f>
        <v>0</v>
      </c>
      <c r="C373" s="28">
        <f>CJ372</f>
        <v>0</v>
      </c>
      <c r="D373" s="28">
        <f>CK372</f>
        <v>0</v>
      </c>
      <c r="E373" s="28">
        <f>CL372</f>
        <v>0</v>
      </c>
      <c r="F373" s="28">
        <f>CM372</f>
        <v>0</v>
      </c>
      <c r="H373" s="28">
        <f>CI372</f>
        <v>0</v>
      </c>
      <c r="I373" s="28">
        <f>CJ372</f>
        <v>0</v>
      </c>
      <c r="J373" s="28">
        <f>CK372</f>
        <v>0</v>
      </c>
      <c r="K373" s="28">
        <f>CL372</f>
        <v>0</v>
      </c>
      <c r="L373" s="28">
        <f>CM372</f>
        <v>0</v>
      </c>
      <c r="S373" s="5" t="s">
        <v>3</v>
      </c>
      <c r="Y373" s="49"/>
      <c r="Z373" s="50"/>
      <c r="AA373" s="50"/>
      <c r="AB373" s="50"/>
      <c r="AC373" s="50"/>
      <c r="AD373" s="50"/>
      <c r="AE373" s="50"/>
      <c r="AF373" s="50"/>
      <c r="AG373" s="50"/>
      <c r="AH373" s="50"/>
      <c r="AI373" s="50"/>
      <c r="AJ373" s="50"/>
      <c r="AK373" s="50"/>
      <c r="AL373" s="50"/>
      <c r="AM373" s="50"/>
      <c r="AN373" s="50"/>
      <c r="AO373" s="50"/>
      <c r="AP373" s="51"/>
      <c r="AS373" s="5" t="s">
        <v>11</v>
      </c>
      <c r="AW373" s="44" t="str">
        <f>IF(YEAR(AV372)&gt;1900,$AW$1-YEAR(AV372),"")</f>
        <v/>
      </c>
      <c r="AX373" s="68"/>
      <c r="AY373" s="45"/>
      <c r="BA373" s="73">
        <f>IF(LEN(Y372)&gt;3, IF(LEN(Y373)&gt;3, Y373, "Ort fehlt"),Y373)</f>
        <v>0</v>
      </c>
      <c r="BB373" s="73"/>
      <c r="BC373" s="73"/>
      <c r="BD373" s="73"/>
      <c r="BE373" s="73"/>
      <c r="BI373" s="15">
        <f>IF(Y375="X", $BG$4,0)</f>
        <v>0</v>
      </c>
      <c r="BJ373" s="15">
        <f>IF(AF375="X", $BG$5,0)</f>
        <v>0</v>
      </c>
      <c r="BK373" s="15">
        <f>IF(AM375="X", $BG$6,0)</f>
        <v>0</v>
      </c>
      <c r="BL373" s="15">
        <f>IF(AT375="X", $BG$7,0)</f>
        <v>0</v>
      </c>
      <c r="BN373" s="15" t="str">
        <f>IF(LEN(Y372)&gt;3, SUM(BI373:BL373),"")</f>
        <v/>
      </c>
      <c r="BQ373" s="15">
        <f>IF(Y375="X", $BI$4,0)</f>
        <v>0</v>
      </c>
      <c r="BR373" s="15">
        <f>IF(AF375="X", $BI$5,0)</f>
        <v>0</v>
      </c>
      <c r="BS373" s="15">
        <f>IF(AM375="X", $BI$6,0)</f>
        <v>0</v>
      </c>
      <c r="BT373" s="15">
        <f>IF(AT375="X", $BI$7,0)</f>
        <v>0</v>
      </c>
      <c r="BV373" s="15" t="str">
        <f>IF(LEN(Y372)&gt;3, SUM(BQ373:BT373),"")</f>
        <v/>
      </c>
      <c r="CO373" s="3">
        <v>1</v>
      </c>
      <c r="CP373" s="3">
        <v>1</v>
      </c>
    </row>
    <row r="374" spans="1:178" ht="3" customHeight="1" x14ac:dyDescent="0.25">
      <c r="A374" s="24">
        <v>1</v>
      </c>
      <c r="B374" s="28">
        <f>CI372</f>
        <v>0</v>
      </c>
      <c r="C374" s="28">
        <f>CJ372</f>
        <v>0</v>
      </c>
      <c r="D374" s="28">
        <f>CK372</f>
        <v>0</v>
      </c>
      <c r="E374" s="28">
        <f>CL372</f>
        <v>0</v>
      </c>
      <c r="F374" s="28">
        <f>CM372</f>
        <v>0</v>
      </c>
      <c r="H374" s="28">
        <f>CI372</f>
        <v>0</v>
      </c>
      <c r="I374" s="28">
        <f>CJ372</f>
        <v>0</v>
      </c>
      <c r="J374" s="28">
        <f>CK372</f>
        <v>0</v>
      </c>
      <c r="K374" s="28">
        <f>CL372</f>
        <v>0</v>
      </c>
      <c r="L374" s="28">
        <f>CM372</f>
        <v>0</v>
      </c>
      <c r="CO374" s="3">
        <v>1</v>
      </c>
      <c r="CP374" s="3">
        <v>1</v>
      </c>
    </row>
    <row r="375" spans="1:178" ht="16.5" customHeight="1" x14ac:dyDescent="0.25">
      <c r="A375" s="24">
        <v>1</v>
      </c>
      <c r="B375" s="28">
        <f>CI372</f>
        <v>0</v>
      </c>
      <c r="C375" s="28">
        <f>CJ372</f>
        <v>0</v>
      </c>
      <c r="D375" s="28">
        <f>CK372</f>
        <v>0</v>
      </c>
      <c r="E375" s="28">
        <f>CL372</f>
        <v>0</v>
      </c>
      <c r="F375" s="28">
        <f>CM372</f>
        <v>0</v>
      </c>
      <c r="H375" s="28">
        <f>CI372</f>
        <v>0</v>
      </c>
      <c r="I375" s="28">
        <f>CJ372</f>
        <v>0</v>
      </c>
      <c r="J375" s="28">
        <f>CK372</f>
        <v>0</v>
      </c>
      <c r="K375" s="28">
        <f>CL372</f>
        <v>0</v>
      </c>
      <c r="L375" s="28">
        <f>CM372</f>
        <v>0</v>
      </c>
      <c r="S375" s="72" t="s">
        <v>8</v>
      </c>
      <c r="T375" s="72"/>
      <c r="U375" s="72"/>
      <c r="V375" s="72"/>
      <c r="W375" s="72"/>
      <c r="Y375" s="1"/>
      <c r="Z375" s="5" t="str">
        <f>$BA$4</f>
        <v>U17-kniend</v>
      </c>
      <c r="AF375" s="1"/>
      <c r="AG375" s="5" t="str">
        <f>$BA$5</f>
        <v>U23-kniend</v>
      </c>
      <c r="AM375" s="1"/>
      <c r="AN375" s="5" t="str">
        <f>$BA$6</f>
        <v>---</v>
      </c>
      <c r="AT375" s="1"/>
      <c r="AU375" s="5" t="str">
        <f>$BA$7</f>
        <v>---</v>
      </c>
      <c r="BA375" s="15" t="str">
        <f>IF(LEN(Y372)&gt;3, IF(AF375="X", "", IF(AM375="X", "", IF(AT375="X","", IF(Y375="X", Y375,9999)))),"")</f>
        <v/>
      </c>
      <c r="BB375" s="3"/>
      <c r="BC375" s="15" t="str">
        <f>IF(LEN(Y372)&gt;3, IF(Y375="X", "", IF(AM375="X", "", IF(AT375="X","", IF(AF375="X", AF375,9999)))),"")</f>
        <v/>
      </c>
      <c r="BD375" s="3"/>
      <c r="BE375" s="15" t="str">
        <f>IF(LEN(Y372)&gt;3, IF(Y375="X", "", IF(AF375="X", "", IF(AT375="X","", IF(AM375="X", AM375,9999)))),"")</f>
        <v/>
      </c>
      <c r="BF375" s="3"/>
      <c r="BG375" s="15" t="str">
        <f>IF(LEN(Y372)&gt;3, IF(Y375="X", "", IF(AF375="X", "", IF(AM375="X", "",IF(AT375="X", AT375,9999)))),"")</f>
        <v/>
      </c>
      <c r="CO375" s="3">
        <v>1</v>
      </c>
      <c r="CP375" s="3">
        <v>1</v>
      </c>
    </row>
    <row r="376" spans="1:178" ht="3" customHeight="1" x14ac:dyDescent="0.25">
      <c r="A376" s="24">
        <v>1</v>
      </c>
      <c r="B376" s="28">
        <f>CI372</f>
        <v>0</v>
      </c>
      <c r="C376" s="28">
        <f>CJ372</f>
        <v>0</v>
      </c>
      <c r="D376" s="28">
        <f>CK372</f>
        <v>0</v>
      </c>
      <c r="E376" s="28">
        <f>CL372</f>
        <v>0</v>
      </c>
      <c r="F376" s="28">
        <f>CM372</f>
        <v>0</v>
      </c>
      <c r="H376" s="28">
        <f>CI372</f>
        <v>0</v>
      </c>
      <c r="I376" s="28">
        <f>CJ372</f>
        <v>0</v>
      </c>
      <c r="J376" s="28">
        <f>CK372</f>
        <v>0</v>
      </c>
      <c r="K376" s="28">
        <f>CL372</f>
        <v>0</v>
      </c>
      <c r="L376" s="28">
        <f>CM372</f>
        <v>0</v>
      </c>
      <c r="CO376" s="3">
        <v>1</v>
      </c>
      <c r="CP376" s="3">
        <v>1</v>
      </c>
    </row>
    <row r="377" spans="1:178" ht="16.5" customHeight="1" x14ac:dyDescent="0.25">
      <c r="A377" s="24">
        <v>1</v>
      </c>
      <c r="B377" s="28">
        <f>CI372</f>
        <v>0</v>
      </c>
      <c r="C377" s="28">
        <f>CJ372</f>
        <v>0</v>
      </c>
      <c r="D377" s="28">
        <f>CK372</f>
        <v>0</v>
      </c>
      <c r="E377" s="28">
        <f>CL372</f>
        <v>0</v>
      </c>
      <c r="F377" s="28">
        <f>CM372</f>
        <v>0</v>
      </c>
      <c r="H377" s="28">
        <f>CI372</f>
        <v>0</v>
      </c>
      <c r="I377" s="28">
        <f>CJ372</f>
        <v>0</v>
      </c>
      <c r="J377" s="28">
        <f>CK372</f>
        <v>0</v>
      </c>
      <c r="K377" s="28">
        <f>CL372</f>
        <v>0</v>
      </c>
      <c r="L377" s="28">
        <f>CM372</f>
        <v>0</v>
      </c>
      <c r="S377" s="5" t="s">
        <v>4</v>
      </c>
      <c r="Y377" s="1"/>
      <c r="Z377" s="5" t="s">
        <v>27</v>
      </c>
      <c r="AZ377" s="26" t="s">
        <v>26</v>
      </c>
      <c r="BA377" s="15" t="str">
        <f>IF(Y375="X", IF(Y377=$BS$4,Y377,IF(Y377=$BT$4,Y377,"XXX")),"")</f>
        <v/>
      </c>
      <c r="BB377" s="15" t="str">
        <f>IF(AF375="X", IF(Y377=$BS$5,Y377,IF(Y377=$BT$5,Y377,"XXX")),"")</f>
        <v/>
      </c>
      <c r="BC377" s="15" t="str">
        <f>IF(AM375="X", IF(Y377=$BS$6,Y377,IF(Y377=$BT$6,Y377,"XXX")),"")</f>
        <v/>
      </c>
      <c r="BD377" s="15" t="str">
        <f>IF(AT375="X", IF(Y377=$BS$7,Y377,IF(Y377=$BT$7,Y377,"XXX")),"")</f>
        <v/>
      </c>
      <c r="BE377" s="18" t="s">
        <v>26</v>
      </c>
      <c r="BF377" s="15" t="str">
        <f>BA377&amp;BB377&amp;BC377&amp;BD377</f>
        <v/>
      </c>
      <c r="BG377" s="26" t="s">
        <v>26</v>
      </c>
      <c r="BK377" s="26" t="s">
        <v>26</v>
      </c>
      <c r="CO377" s="3">
        <v>1</v>
      </c>
      <c r="CP377" s="3">
        <v>1</v>
      </c>
    </row>
    <row r="378" spans="1:178" ht="3" customHeight="1" x14ac:dyDescent="0.25">
      <c r="A378" s="24">
        <v>0</v>
      </c>
      <c r="B378" s="24">
        <v>0</v>
      </c>
      <c r="C378" s="24">
        <v>0</v>
      </c>
      <c r="D378" s="24">
        <v>0</v>
      </c>
      <c r="E378" s="24">
        <v>0</v>
      </c>
      <c r="F378" s="24">
        <v>0</v>
      </c>
      <c r="H378" s="28">
        <f>CI372*BK379</f>
        <v>0</v>
      </c>
      <c r="I378" s="28">
        <f>CJ372*BF379</f>
        <v>0</v>
      </c>
      <c r="J378" s="28">
        <f>CK372*BG379</f>
        <v>0</v>
      </c>
      <c r="K378" s="28">
        <f>CL372*BH379</f>
        <v>0</v>
      </c>
      <c r="L378" s="28">
        <f>CM372*BI379</f>
        <v>0</v>
      </c>
      <c r="CO378" s="3">
        <v>1</v>
      </c>
      <c r="CP378" s="3">
        <v>1</v>
      </c>
    </row>
    <row r="379" spans="1:178" ht="16.5" customHeight="1" x14ac:dyDescent="0.25">
      <c r="A379" s="24">
        <v>0</v>
      </c>
      <c r="B379" s="24">
        <v>0</v>
      </c>
      <c r="C379" s="24">
        <v>0</v>
      </c>
      <c r="D379" s="24">
        <v>0</v>
      </c>
      <c r="E379" s="24">
        <v>0</v>
      </c>
      <c r="F379" s="24">
        <v>0</v>
      </c>
      <c r="H379" s="28">
        <f>CI372*BK379</f>
        <v>0</v>
      </c>
      <c r="I379" s="28">
        <f>CJ372*BF379</f>
        <v>0</v>
      </c>
      <c r="J379" s="28">
        <f>CK372*BG379</f>
        <v>0</v>
      </c>
      <c r="K379" s="28">
        <f>CL372*BH379</f>
        <v>0</v>
      </c>
      <c r="L379" s="28">
        <f>CM372*BI379</f>
        <v>0</v>
      </c>
      <c r="S379" s="60" t="str">
        <f>IF(BK379=1,"P 1","")</f>
        <v/>
      </c>
      <c r="T379" s="5" t="s">
        <v>5</v>
      </c>
      <c r="Y379" s="53"/>
      <c r="Z379" s="54"/>
      <c r="AA379" s="53"/>
      <c r="AB379" s="54"/>
      <c r="AC379" s="53"/>
      <c r="AD379" s="54"/>
      <c r="AE379" s="53"/>
      <c r="AF379" s="54"/>
      <c r="AG379" s="53"/>
      <c r="AH379" s="54"/>
      <c r="AI379" s="53"/>
      <c r="AJ379" s="54"/>
      <c r="AK379" s="53"/>
      <c r="AL379" s="54"/>
      <c r="AM379" s="53"/>
      <c r="AN379" s="54"/>
      <c r="AO379" s="53"/>
      <c r="AP379" s="54"/>
      <c r="AQ379" s="53"/>
      <c r="AR379" s="54"/>
      <c r="AS379" s="3"/>
      <c r="AW379" s="61"/>
      <c r="AX379" s="62"/>
      <c r="AY379" s="63"/>
      <c r="BA379" s="44">
        <f>SUM(Y379:AR379)*BK379</f>
        <v>0</v>
      </c>
      <c r="BB379" s="68"/>
      <c r="BC379" s="45"/>
      <c r="BF379" s="15">
        <f>IF(Y375="X", IF($BK$4&gt;=10,1,0),0)</f>
        <v>0</v>
      </c>
      <c r="BG379" s="15">
        <f>IF(AF375="X", IF($BK$5&gt;=10,1,0),0)</f>
        <v>0</v>
      </c>
      <c r="BH379" s="15">
        <f>IF(AM375="X", IF($BK$6&gt;=10,1,0),0)</f>
        <v>0</v>
      </c>
      <c r="BI379" s="15">
        <f>IF(AT375="X", IF($BK$7&gt;=10,1,0),0)</f>
        <v>0</v>
      </c>
      <c r="BK379" s="15">
        <f>SUM(BF379:BI379)</f>
        <v>0</v>
      </c>
      <c r="BN379" s="59" t="str">
        <f>IF($CI372=0, "", IF($BK379=0, IF(Y379&lt;&gt;0, 999,-1),Y379))</f>
        <v/>
      </c>
      <c r="BO379" s="59"/>
      <c r="BP379" s="59" t="str">
        <f>IF($CI372=0, "", IF($BK379=0, IF(AA379&lt;&gt;0, 999,-1),AA379))</f>
        <v/>
      </c>
      <c r="BQ379" s="59"/>
      <c r="BR379" s="59" t="str">
        <f>IF($CI372=0, "", IF($BK379=0, IF(AC379&lt;&gt;0, 999,-1),AC379))</f>
        <v/>
      </c>
      <c r="BS379" s="59"/>
      <c r="BT379" s="59" t="str">
        <f>IF($CI372=0, "", IF($BK379=0, IF(AE379&lt;&gt;0, 999,-1),AE379))</f>
        <v/>
      </c>
      <c r="BU379" s="59"/>
      <c r="BV379" s="59" t="str">
        <f>IF($CI372=0, "", IF($BK379=0, IF(AG379&lt;&gt;0, 999,-1),AG379))</f>
        <v/>
      </c>
      <c r="BW379" s="59"/>
      <c r="BX379" s="59" t="str">
        <f>IF($CI372=0, "", IF($BK379=0, IF(AI379&lt;&gt;0, 999,-1),AI379))</f>
        <v/>
      </c>
      <c r="BY379" s="59"/>
      <c r="BZ379" s="59" t="str">
        <f>IF($CI372=0, "", IF($BK379=0, IF(AK379&lt;&gt;0, 999,-1),AK379))</f>
        <v/>
      </c>
      <c r="CA379" s="59"/>
      <c r="CB379" s="59" t="str">
        <f>IF($CI372=0, "", IF($BK379=0, IF(AM379&lt;&gt;0, 999,-1),AM379))</f>
        <v/>
      </c>
      <c r="CC379" s="59"/>
      <c r="CD379" s="59" t="str">
        <f>IF($CI372=0, "", IF($BK379=0, IF(AO379&lt;&gt;0, 999,-1),AO379))</f>
        <v/>
      </c>
      <c r="CE379" s="59"/>
      <c r="CF379" s="59" t="str">
        <f>IF($CI372=0, "", IF($BK379=0, IF(AQ379&lt;&gt;0, 999,-1),AQ379))</f>
        <v/>
      </c>
      <c r="CG379" s="59"/>
      <c r="CO379" s="3">
        <v>1</v>
      </c>
      <c r="CP379" s="3">
        <v>1</v>
      </c>
    </row>
    <row r="380" spans="1:178" ht="16.5" customHeight="1" x14ac:dyDescent="0.25">
      <c r="A380" s="24">
        <v>0</v>
      </c>
      <c r="B380" s="24">
        <v>0</v>
      </c>
      <c r="C380" s="24">
        <v>0</v>
      </c>
      <c r="D380" s="24">
        <v>0</v>
      </c>
      <c r="E380" s="24">
        <v>0</v>
      </c>
      <c r="F380" s="24">
        <v>0</v>
      </c>
      <c r="H380" s="28">
        <f>CI372*BK379</f>
        <v>0</v>
      </c>
      <c r="I380" s="28">
        <f>CJ372*BF379</f>
        <v>0</v>
      </c>
      <c r="J380" s="28">
        <f>CK372*BG379</f>
        <v>0</v>
      </c>
      <c r="K380" s="28">
        <f>CL372*BH379</f>
        <v>0</v>
      </c>
      <c r="L380" s="28">
        <f>CM372*BI379</f>
        <v>0</v>
      </c>
      <c r="S380" s="60"/>
      <c r="T380" s="5" t="s">
        <v>6</v>
      </c>
      <c r="Z380" s="27" t="s">
        <v>32</v>
      </c>
      <c r="AA380" s="55">
        <f>IF($AV$4&lt;&gt;0, AO367+1*BK379,0)</f>
        <v>0</v>
      </c>
      <c r="AB380" s="56"/>
      <c r="AC380" s="56"/>
      <c r="AD380" s="57"/>
      <c r="AN380" s="27" t="s">
        <v>33</v>
      </c>
      <c r="AO380" s="55">
        <f>IF(AA380*BK379&lt;&gt;0, AA380+10/BK380-1,AA380)</f>
        <v>0</v>
      </c>
      <c r="AP380" s="56"/>
      <c r="AQ380" s="56"/>
      <c r="AR380" s="57"/>
      <c r="AW380" s="58" t="s">
        <v>12</v>
      </c>
      <c r="AX380" s="58"/>
      <c r="AY380" s="58"/>
      <c r="BA380" s="59">
        <f>IF(LEN(Y372)&gt;3, 1,0)</f>
        <v>0</v>
      </c>
      <c r="BB380" s="59"/>
      <c r="BC380" s="59"/>
      <c r="BF380" s="15">
        <f>BF379*$BY$4</f>
        <v>0</v>
      </c>
      <c r="BG380" s="15">
        <f>BG379*$BY$5</f>
        <v>0</v>
      </c>
      <c r="BH380" s="15">
        <f>BH379*$BY$6</f>
        <v>0</v>
      </c>
      <c r="BI380" s="15">
        <f>BI379*$BY$7</f>
        <v>0</v>
      </c>
      <c r="BK380" s="15">
        <f>SUM(BF380:BI380)</f>
        <v>0</v>
      </c>
      <c r="CO380" s="3">
        <v>1</v>
      </c>
      <c r="CP380" s="3">
        <v>1</v>
      </c>
    </row>
    <row r="381" spans="1:178" ht="3" customHeight="1" x14ac:dyDescent="0.25">
      <c r="A381" s="24">
        <v>0</v>
      </c>
      <c r="B381" s="24">
        <v>0</v>
      </c>
      <c r="C381" s="24">
        <v>0</v>
      </c>
      <c r="D381" s="24">
        <v>0</v>
      </c>
      <c r="E381" s="24">
        <v>0</v>
      </c>
      <c r="F381" s="24">
        <v>0</v>
      </c>
      <c r="H381" s="28">
        <f>CI372*BK382</f>
        <v>0</v>
      </c>
      <c r="I381" s="28">
        <f>CJ372*BF382</f>
        <v>0</v>
      </c>
      <c r="J381" s="28">
        <f>CK372*BG382</f>
        <v>0</v>
      </c>
      <c r="K381" s="28">
        <f>CL372*BH382</f>
        <v>0</v>
      </c>
      <c r="L381" s="28">
        <f>CM372*BI382</f>
        <v>0</v>
      </c>
      <c r="CO381" s="3">
        <v>1</v>
      </c>
      <c r="CP381" s="3">
        <v>1</v>
      </c>
    </row>
    <row r="382" spans="1:178" ht="16.5" customHeight="1" x14ac:dyDescent="0.25">
      <c r="A382" s="24">
        <v>0</v>
      </c>
      <c r="B382" s="24">
        <v>0</v>
      </c>
      <c r="C382" s="24">
        <v>0</v>
      </c>
      <c r="D382" s="24">
        <v>0</v>
      </c>
      <c r="E382" s="24">
        <v>0</v>
      </c>
      <c r="F382" s="24">
        <v>0</v>
      </c>
      <c r="H382" s="28">
        <f>CI372*BK382</f>
        <v>0</v>
      </c>
      <c r="I382" s="28">
        <f>CJ372*BF382</f>
        <v>0</v>
      </c>
      <c r="J382" s="28">
        <f>CK372*BG382</f>
        <v>0</v>
      </c>
      <c r="K382" s="28">
        <f>CL372*BH382</f>
        <v>0</v>
      </c>
      <c r="L382" s="28">
        <f>CM372*BI382</f>
        <v>0</v>
      </c>
      <c r="S382" s="60" t="str">
        <f>IF(BK382=1,"P 2","")</f>
        <v/>
      </c>
      <c r="T382" s="5" t="s">
        <v>5</v>
      </c>
      <c r="Y382" s="53"/>
      <c r="Z382" s="54"/>
      <c r="AA382" s="53"/>
      <c r="AB382" s="54"/>
      <c r="AC382" s="53"/>
      <c r="AD382" s="54"/>
      <c r="AE382" s="53"/>
      <c r="AF382" s="54"/>
      <c r="AG382" s="53"/>
      <c r="AH382" s="54"/>
      <c r="AI382" s="53"/>
      <c r="AJ382" s="54"/>
      <c r="AK382" s="53"/>
      <c r="AL382" s="54"/>
      <c r="AM382" s="53"/>
      <c r="AN382" s="54"/>
      <c r="AO382" s="53"/>
      <c r="AP382" s="54"/>
      <c r="AQ382" s="53"/>
      <c r="AR382" s="54"/>
      <c r="AS382" s="3"/>
      <c r="AW382" s="61"/>
      <c r="AX382" s="62"/>
      <c r="AY382" s="63"/>
      <c r="BA382" s="44">
        <f>SUM(Y382:AR382)*BK382</f>
        <v>0</v>
      </c>
      <c r="BB382" s="68"/>
      <c r="BC382" s="45"/>
      <c r="BF382" s="15">
        <f>IF(Y375="X", IF($BK$4&gt;=20,1,0),0)</f>
        <v>0</v>
      </c>
      <c r="BG382" s="15">
        <f>IF(AF375="X", IF($BK$5&gt;=20,1,0),0)</f>
        <v>0</v>
      </c>
      <c r="BH382" s="15">
        <f>IF(AM375="X", IF($BK$6&gt;=20,1,0),0)</f>
        <v>0</v>
      </c>
      <c r="BI382" s="15">
        <f>IF(AT375="X", IF($BK$7&gt;=20,1,0),0)</f>
        <v>0</v>
      </c>
      <c r="BK382" s="15">
        <f>SUM(BF382:BI382)</f>
        <v>0</v>
      </c>
      <c r="BN382" s="59" t="str">
        <f>IF($CI372=0, "", IF($BK382=0, IF(Y382&lt;&gt;0, 999,-1),Y382))</f>
        <v/>
      </c>
      <c r="BO382" s="59"/>
      <c r="BP382" s="59" t="str">
        <f>IF($CI372=0, "", IF($BK382=0, IF(AA382&lt;&gt;0, 999,-1),AA382))</f>
        <v/>
      </c>
      <c r="BQ382" s="59"/>
      <c r="BR382" s="59" t="str">
        <f>IF($CI372=0, "", IF($BK382=0, IF(AC382&lt;&gt;0, 999,-1),AC382))</f>
        <v/>
      </c>
      <c r="BS382" s="59"/>
      <c r="BT382" s="59" t="str">
        <f>IF($CI372=0, "", IF($BK382=0, IF(AE382&lt;&gt;0, 999,-1),AE382))</f>
        <v/>
      </c>
      <c r="BU382" s="59"/>
      <c r="BV382" s="59" t="str">
        <f>IF($CI372=0, "", IF($BK382=0, IF(AG382&lt;&gt;0, 999,-1),AG382))</f>
        <v/>
      </c>
      <c r="BW382" s="59"/>
      <c r="BX382" s="59" t="str">
        <f>IF($CI372=0, "", IF($BK382=0, IF(AI382&lt;&gt;0, 999,-1),AI382))</f>
        <v/>
      </c>
      <c r="BY382" s="59"/>
      <c r="BZ382" s="59" t="str">
        <f>IF($CI372=0, "", IF($BK382=0, IF(AK382&lt;&gt;0, 999,-1),AK382))</f>
        <v/>
      </c>
      <c r="CA382" s="59"/>
      <c r="CB382" s="59" t="str">
        <f>IF($CI372=0, "", IF($BK382=0, IF(AM382&lt;&gt;0, 999,-1),AM382))</f>
        <v/>
      </c>
      <c r="CC382" s="59"/>
      <c r="CD382" s="59" t="str">
        <f>IF($CI372=0, "", IF($BK382=0, IF(AO382&lt;&gt;0, 999,-1),AO382))</f>
        <v/>
      </c>
      <c r="CE382" s="59"/>
      <c r="CF382" s="59" t="str">
        <f>IF($CI372=0, "", IF($BK382=0, IF(AQ382&lt;&gt;0, 999,-1),AQ382))</f>
        <v/>
      </c>
      <c r="CG382" s="59"/>
      <c r="CO382" s="3">
        <v>1</v>
      </c>
      <c r="CP382" s="3">
        <v>1</v>
      </c>
    </row>
    <row r="383" spans="1:178" ht="16.5" customHeight="1" x14ac:dyDescent="0.25">
      <c r="A383" s="24">
        <v>0</v>
      </c>
      <c r="B383" s="24">
        <v>0</v>
      </c>
      <c r="C383" s="24">
        <v>0</v>
      </c>
      <c r="D383" s="24">
        <v>0</v>
      </c>
      <c r="E383" s="24">
        <v>0</v>
      </c>
      <c r="F383" s="24">
        <v>0</v>
      </c>
      <c r="H383" s="28">
        <f>CI372*BK382</f>
        <v>0</v>
      </c>
      <c r="I383" s="28">
        <f>CJ372*BF382</f>
        <v>0</v>
      </c>
      <c r="J383" s="28">
        <f>CK372*BG382</f>
        <v>0</v>
      </c>
      <c r="K383" s="28">
        <f>CL372*BH382</f>
        <v>0</v>
      </c>
      <c r="L383" s="28">
        <f>CM372*BI382</f>
        <v>0</v>
      </c>
      <c r="S383" s="60"/>
      <c r="T383" s="5" t="s">
        <v>6</v>
      </c>
      <c r="Z383" s="27" t="s">
        <v>32</v>
      </c>
      <c r="AA383" s="55">
        <f>IF(AO380&lt;&gt;0, AO380+1*BK382,0)</f>
        <v>0</v>
      </c>
      <c r="AB383" s="56"/>
      <c r="AC383" s="56"/>
      <c r="AD383" s="57"/>
      <c r="AN383" s="27" t="s">
        <v>33</v>
      </c>
      <c r="AO383" s="55">
        <f>IF(AA383*BK382&lt;&gt;0, AA383+10/BK383-1,AA383)</f>
        <v>0</v>
      </c>
      <c r="AP383" s="56"/>
      <c r="AQ383" s="56"/>
      <c r="AR383" s="57"/>
      <c r="AW383" s="58" t="s">
        <v>12</v>
      </c>
      <c r="AX383" s="58"/>
      <c r="AY383" s="58"/>
      <c r="BF383" s="15">
        <f>BF382*$BY$4</f>
        <v>0</v>
      </c>
      <c r="BG383" s="15">
        <f>BG382*$BY$5</f>
        <v>0</v>
      </c>
      <c r="BH383" s="15">
        <f>BH382*$BY$6</f>
        <v>0</v>
      </c>
      <c r="BI383" s="15">
        <f>BI382*$BY$7</f>
        <v>0</v>
      </c>
      <c r="BK383" s="15">
        <f>SUM(BF383:BI383)</f>
        <v>0</v>
      </c>
      <c r="CO383" s="3">
        <v>1</v>
      </c>
      <c r="CP383" s="3">
        <v>1</v>
      </c>
    </row>
    <row r="384" spans="1:178" ht="3" customHeight="1" x14ac:dyDescent="0.25">
      <c r="A384" s="24">
        <v>0</v>
      </c>
      <c r="B384" s="24">
        <v>0</v>
      </c>
      <c r="C384" s="24">
        <v>0</v>
      </c>
      <c r="D384" s="24">
        <v>0</v>
      </c>
      <c r="E384" s="24">
        <v>0</v>
      </c>
      <c r="F384" s="24">
        <v>0</v>
      </c>
      <c r="H384" s="28">
        <f>CI372*BK385</f>
        <v>0</v>
      </c>
      <c r="I384" s="28">
        <f>CJ372*BF385</f>
        <v>0</v>
      </c>
      <c r="J384" s="28">
        <f>CK372*BG385</f>
        <v>0</v>
      </c>
      <c r="K384" s="28">
        <f>CL372*BH385</f>
        <v>0</v>
      </c>
      <c r="L384" s="28">
        <f>CM372*BI385</f>
        <v>0</v>
      </c>
      <c r="CO384" s="3">
        <v>1</v>
      </c>
      <c r="CP384" s="3">
        <v>1</v>
      </c>
    </row>
    <row r="385" spans="1:178" ht="16.5" customHeight="1" x14ac:dyDescent="0.25">
      <c r="A385" s="24">
        <v>0</v>
      </c>
      <c r="B385" s="24">
        <v>0</v>
      </c>
      <c r="C385" s="24">
        <v>0</v>
      </c>
      <c r="D385" s="24">
        <v>0</v>
      </c>
      <c r="E385" s="24">
        <v>0</v>
      </c>
      <c r="F385" s="24">
        <v>0</v>
      </c>
      <c r="H385" s="28">
        <f>CI372*BK385</f>
        <v>0</v>
      </c>
      <c r="I385" s="28">
        <f>CJ372*BF385</f>
        <v>0</v>
      </c>
      <c r="J385" s="28">
        <f>CK372*BG385</f>
        <v>0</v>
      </c>
      <c r="K385" s="28">
        <f>CL372*BH385</f>
        <v>0</v>
      </c>
      <c r="L385" s="28">
        <f>CM372*BI385</f>
        <v>0</v>
      </c>
      <c r="S385" s="60" t="str">
        <f>IF(BK385=1,"P 3","")</f>
        <v/>
      </c>
      <c r="T385" s="5" t="s">
        <v>5</v>
      </c>
      <c r="Y385" s="53"/>
      <c r="Z385" s="54"/>
      <c r="AA385" s="53"/>
      <c r="AB385" s="54"/>
      <c r="AC385" s="53"/>
      <c r="AD385" s="54"/>
      <c r="AE385" s="53"/>
      <c r="AF385" s="54"/>
      <c r="AG385" s="53"/>
      <c r="AH385" s="54"/>
      <c r="AI385" s="53"/>
      <c r="AJ385" s="54"/>
      <c r="AK385" s="53"/>
      <c r="AL385" s="54"/>
      <c r="AM385" s="53"/>
      <c r="AN385" s="54"/>
      <c r="AO385" s="53"/>
      <c r="AP385" s="54"/>
      <c r="AQ385" s="53"/>
      <c r="AR385" s="54"/>
      <c r="AS385" s="3"/>
      <c r="AW385" s="61"/>
      <c r="AX385" s="62"/>
      <c r="AY385" s="63"/>
      <c r="BA385" s="44">
        <f>SUM(Y385:AR385)*BK385</f>
        <v>0</v>
      </c>
      <c r="BB385" s="68"/>
      <c r="BC385" s="45"/>
      <c r="BF385" s="15">
        <f>IF(Y375="X", IF($BK$4&gt;=30,1,0),0)</f>
        <v>0</v>
      </c>
      <c r="BG385" s="15">
        <f>IF(AF375="X", IF($BK$5&gt;=30,1,0),0)</f>
        <v>0</v>
      </c>
      <c r="BH385" s="15">
        <f>IF(AM375="X", IF($BK$6&gt;=30,1,0),0)</f>
        <v>0</v>
      </c>
      <c r="BI385" s="15">
        <f>IF(AT375="X", IF($BK$7&gt;=30,1,0),0)</f>
        <v>0</v>
      </c>
      <c r="BK385" s="15">
        <f>SUM(BF385:BI385)</f>
        <v>0</v>
      </c>
      <c r="BN385" s="59" t="str">
        <f>IF($CI372=0, "", IF($BK385=0, IF(Y385&lt;&gt;0, 999,-1),Y385))</f>
        <v/>
      </c>
      <c r="BO385" s="59"/>
      <c r="BP385" s="59" t="str">
        <f>IF($CI372=0, "", IF($BK385=0, IF(AA385&lt;&gt;0, 999,-1),AA385))</f>
        <v/>
      </c>
      <c r="BQ385" s="59"/>
      <c r="BR385" s="59" t="str">
        <f>IF($CI372=0, "", IF($BK385=0, IF(AC385&lt;&gt;0, 999,-1),AC385))</f>
        <v/>
      </c>
      <c r="BS385" s="59"/>
      <c r="BT385" s="59" t="str">
        <f>IF($CI372=0, "", IF($BK385=0, IF(AE385&lt;&gt;0, 999,-1),AE385))</f>
        <v/>
      </c>
      <c r="BU385" s="59"/>
      <c r="BV385" s="59" t="str">
        <f>IF($CI372=0, "", IF($BK385=0, IF(AG385&lt;&gt;0, 999,-1),AG385))</f>
        <v/>
      </c>
      <c r="BW385" s="59"/>
      <c r="BX385" s="59" t="str">
        <f>IF($CI372=0, "", IF($BK385=0, IF(AI385&lt;&gt;0, 999,-1),AI385))</f>
        <v/>
      </c>
      <c r="BY385" s="59"/>
      <c r="BZ385" s="59" t="str">
        <f>IF($CI372=0, "", IF($BK385=0, IF(AK385&lt;&gt;0, 999,-1),AK385))</f>
        <v/>
      </c>
      <c r="CA385" s="59"/>
      <c r="CB385" s="59" t="str">
        <f>IF($CI372=0, "", IF($BK385=0, IF(AM385&lt;&gt;0, 999,-1),AM385))</f>
        <v/>
      </c>
      <c r="CC385" s="59"/>
      <c r="CD385" s="59" t="str">
        <f>IF($CI372=0, "", IF($BK385=0, IF(AO385&lt;&gt;0, 999,-1),AO385))</f>
        <v/>
      </c>
      <c r="CE385" s="59"/>
      <c r="CF385" s="59" t="str">
        <f>IF($CI372=0, "", IF($BK385=0, IF(AQ385&lt;&gt;0, 999,-1),AQ385))</f>
        <v/>
      </c>
      <c r="CG385" s="59"/>
      <c r="CH385" s="3"/>
      <c r="CO385" s="3">
        <v>1</v>
      </c>
      <c r="CP385" s="3">
        <v>1</v>
      </c>
    </row>
    <row r="386" spans="1:178" ht="16.5" customHeight="1" x14ac:dyDescent="0.25">
      <c r="A386" s="24">
        <v>0</v>
      </c>
      <c r="B386" s="24">
        <v>0</v>
      </c>
      <c r="C386" s="24">
        <v>0</v>
      </c>
      <c r="D386" s="24">
        <v>0</v>
      </c>
      <c r="E386" s="24">
        <v>0</v>
      </c>
      <c r="F386" s="24">
        <v>0</v>
      </c>
      <c r="H386" s="28">
        <f>CI372*BK385</f>
        <v>0</v>
      </c>
      <c r="I386" s="28">
        <f>CJ372*BF385</f>
        <v>0</v>
      </c>
      <c r="J386" s="28">
        <f>CK372*BG385</f>
        <v>0</v>
      </c>
      <c r="K386" s="28">
        <f>CL372*BH385</f>
        <v>0</v>
      </c>
      <c r="L386" s="28">
        <f>CM372*BI385</f>
        <v>0</v>
      </c>
      <c r="S386" s="60"/>
      <c r="T386" s="5" t="s">
        <v>6</v>
      </c>
      <c r="Z386" s="27" t="s">
        <v>32</v>
      </c>
      <c r="AA386" s="55">
        <f>IF(AO383&lt;&gt;0, AO383+1*BK385,0)</f>
        <v>0</v>
      </c>
      <c r="AB386" s="56"/>
      <c r="AC386" s="56"/>
      <c r="AD386" s="57"/>
      <c r="AN386" s="27" t="s">
        <v>33</v>
      </c>
      <c r="AO386" s="55">
        <f>IF(AA386*BK385&lt;&gt;0, AA386+10/BK386-1,AA386)</f>
        <v>0</v>
      </c>
      <c r="AP386" s="56"/>
      <c r="AQ386" s="56"/>
      <c r="AR386" s="57"/>
      <c r="AW386" s="58" t="s">
        <v>12</v>
      </c>
      <c r="AX386" s="58"/>
      <c r="AY386" s="58"/>
      <c r="BF386" s="15">
        <f>BF385*$BY$4</f>
        <v>0</v>
      </c>
      <c r="BG386" s="15">
        <f>BG385*$BY$5</f>
        <v>0</v>
      </c>
      <c r="BH386" s="15">
        <f>BH385*$BY$6</f>
        <v>0</v>
      </c>
      <c r="BI386" s="15">
        <f>BI385*$BY$7</f>
        <v>0</v>
      </c>
      <c r="BK386" s="15">
        <f>SUM(BF386:BI386)</f>
        <v>0</v>
      </c>
      <c r="CO386" s="3">
        <v>1</v>
      </c>
      <c r="CP386" s="3">
        <v>1</v>
      </c>
    </row>
    <row r="387" spans="1:178" ht="3" customHeight="1" x14ac:dyDescent="0.25">
      <c r="A387" s="24">
        <v>0</v>
      </c>
      <c r="B387" s="24">
        <v>0</v>
      </c>
      <c r="C387" s="24">
        <v>0</v>
      </c>
      <c r="D387" s="24">
        <v>0</v>
      </c>
      <c r="E387" s="24">
        <v>0</v>
      </c>
      <c r="F387" s="24">
        <v>0</v>
      </c>
      <c r="H387" s="28">
        <f>CI372*BK388</f>
        <v>0</v>
      </c>
      <c r="I387" s="28">
        <f>CJ372*BF388</f>
        <v>0</v>
      </c>
      <c r="J387" s="28">
        <f>CK372*BG388</f>
        <v>0</v>
      </c>
      <c r="K387" s="28">
        <f>CL372*BH388</f>
        <v>0</v>
      </c>
      <c r="L387" s="28">
        <f>CM372*BI388</f>
        <v>0</v>
      </c>
      <c r="CO387" s="3">
        <v>1</v>
      </c>
      <c r="CP387" s="3">
        <v>1</v>
      </c>
    </row>
    <row r="388" spans="1:178" ht="16.5" customHeight="1" x14ac:dyDescent="0.25">
      <c r="A388" s="24">
        <v>0</v>
      </c>
      <c r="B388" s="24">
        <v>0</v>
      </c>
      <c r="C388" s="24">
        <v>0</v>
      </c>
      <c r="D388" s="24">
        <v>0</v>
      </c>
      <c r="E388" s="24">
        <v>0</v>
      </c>
      <c r="F388" s="24">
        <v>0</v>
      </c>
      <c r="H388" s="28">
        <f>CI372*BK388</f>
        <v>0</v>
      </c>
      <c r="I388" s="28">
        <f>CJ372*BF388</f>
        <v>0</v>
      </c>
      <c r="J388" s="28">
        <f>CK372*BG388</f>
        <v>0</v>
      </c>
      <c r="K388" s="28">
        <f>CL372*BH388</f>
        <v>0</v>
      </c>
      <c r="L388" s="28">
        <f>CM372*BI388</f>
        <v>0</v>
      </c>
      <c r="S388" s="60" t="str">
        <f>IF(BK388=1,"P 4","")</f>
        <v/>
      </c>
      <c r="T388" s="5" t="s">
        <v>5</v>
      </c>
      <c r="Y388" s="53"/>
      <c r="Z388" s="54"/>
      <c r="AA388" s="53"/>
      <c r="AB388" s="54"/>
      <c r="AC388" s="53"/>
      <c r="AD388" s="54"/>
      <c r="AE388" s="53"/>
      <c r="AF388" s="54"/>
      <c r="AG388" s="53"/>
      <c r="AH388" s="54"/>
      <c r="AI388" s="53"/>
      <c r="AJ388" s="54"/>
      <c r="AK388" s="53"/>
      <c r="AL388" s="54"/>
      <c r="AM388" s="53"/>
      <c r="AN388" s="54"/>
      <c r="AO388" s="53"/>
      <c r="AP388" s="54"/>
      <c r="AQ388" s="53"/>
      <c r="AR388" s="54"/>
      <c r="AS388" s="3"/>
      <c r="AW388" s="61"/>
      <c r="AX388" s="62"/>
      <c r="AY388" s="63"/>
      <c r="BA388" s="44">
        <f>SUM(Y388:AR388)*BK388</f>
        <v>0</v>
      </c>
      <c r="BB388" s="68"/>
      <c r="BC388" s="45"/>
      <c r="BF388" s="15">
        <f>IF(Y375="X", IF($BK$4&gt;=40,1,0),0)</f>
        <v>0</v>
      </c>
      <c r="BG388" s="15">
        <f>IF(AF375="X", IF($BK$5&gt;=40,1,0),0)</f>
        <v>0</v>
      </c>
      <c r="BH388" s="15">
        <f>IF(AM375="X", IF($BK$6&gt;=40,1,0),0)</f>
        <v>0</v>
      </c>
      <c r="BI388" s="15">
        <f>IF(AT375="X", IF($BK$7&gt;=30,1,0),0)</f>
        <v>0</v>
      </c>
      <c r="BK388" s="15">
        <f>SUM(BF388:BI388)</f>
        <v>0</v>
      </c>
      <c r="BN388" s="59" t="str">
        <f>IF($CI372=0, "", IF($BK388=0, IF(Y388&lt;&gt;0, 999,-1),Y388))</f>
        <v/>
      </c>
      <c r="BO388" s="59"/>
      <c r="BP388" s="59" t="str">
        <f>IF($CI372=0, "", IF($BK388=0, IF(AA388&lt;&gt;0, 999,-1),AA388))</f>
        <v/>
      </c>
      <c r="BQ388" s="59"/>
      <c r="BR388" s="59" t="str">
        <f>IF($CI372=0, "", IF($BK388=0, IF(AC388&lt;&gt;0, 999,-1),AC388))</f>
        <v/>
      </c>
      <c r="BS388" s="59"/>
      <c r="BT388" s="59" t="str">
        <f>IF($CI372=0, "", IF($BK388=0, IF(AE388&lt;&gt;0, 999,-1),AE388))</f>
        <v/>
      </c>
      <c r="BU388" s="59"/>
      <c r="BV388" s="59" t="str">
        <f>IF($CI372=0, "", IF($BK388=0, IF(AG388&lt;&gt;0, 999,-1),AG388))</f>
        <v/>
      </c>
      <c r="BW388" s="59"/>
      <c r="BX388" s="59" t="str">
        <f>IF($CI372=0, "", IF($BK388=0, IF(AI388&lt;&gt;0, 999,-1),AI388))</f>
        <v/>
      </c>
      <c r="BY388" s="59"/>
      <c r="BZ388" s="59" t="str">
        <f>IF($CI372=0, "", IF($BK388=0, IF(AK388&lt;&gt;0, 999,-1),AK388))</f>
        <v/>
      </c>
      <c r="CA388" s="59"/>
      <c r="CB388" s="59" t="str">
        <f>IF($CI372=0, "", IF($BK388=0, IF(AM388&lt;&gt;0, 999,-1),AM388))</f>
        <v/>
      </c>
      <c r="CC388" s="59"/>
      <c r="CD388" s="59" t="str">
        <f>IF($CI372=0, "", IF($BK388=0, IF(AO388&lt;&gt;0, 999,-1),AO388))</f>
        <v/>
      </c>
      <c r="CE388" s="59"/>
      <c r="CF388" s="59" t="str">
        <f>IF($CI372=0, "", IF($BK388=0, IF(AQ388&lt;&gt;0, 999,-1),AQ388))</f>
        <v/>
      </c>
      <c r="CG388" s="59"/>
      <c r="CH388" s="3"/>
      <c r="CO388" s="3">
        <v>1</v>
      </c>
      <c r="CP388" s="3">
        <v>1</v>
      </c>
    </row>
    <row r="389" spans="1:178" ht="16.5" customHeight="1" x14ac:dyDescent="0.25">
      <c r="A389" s="24">
        <v>0</v>
      </c>
      <c r="B389" s="24">
        <v>0</v>
      </c>
      <c r="C389" s="24">
        <v>0</v>
      </c>
      <c r="D389" s="24">
        <v>0</v>
      </c>
      <c r="E389" s="24">
        <v>0</v>
      </c>
      <c r="F389" s="24">
        <v>0</v>
      </c>
      <c r="H389" s="28">
        <f>CI372*BK388</f>
        <v>0</v>
      </c>
      <c r="I389" s="28">
        <f>CJ372*BF388</f>
        <v>0</v>
      </c>
      <c r="J389" s="28">
        <f>CK372*BG388</f>
        <v>0</v>
      </c>
      <c r="K389" s="28">
        <f>CL372*BH388</f>
        <v>0</v>
      </c>
      <c r="L389" s="28">
        <f>CM372*BI388</f>
        <v>0</v>
      </c>
      <c r="S389" s="60"/>
      <c r="T389" s="5" t="s">
        <v>6</v>
      </c>
      <c r="Z389" s="27" t="s">
        <v>32</v>
      </c>
      <c r="AA389" s="55">
        <f>IF(AO386&lt;&gt;0, AO386+1*BK388,0)</f>
        <v>0</v>
      </c>
      <c r="AB389" s="56"/>
      <c r="AC389" s="56"/>
      <c r="AD389" s="57"/>
      <c r="AN389" s="27" t="s">
        <v>33</v>
      </c>
      <c r="AO389" s="55">
        <f>IF(AA389*BK388&lt;&gt;0, AA389+10/BK389-1,AA389)</f>
        <v>0</v>
      </c>
      <c r="AP389" s="56"/>
      <c r="AQ389" s="56"/>
      <c r="AR389" s="57"/>
      <c r="AW389" s="58" t="s">
        <v>12</v>
      </c>
      <c r="AX389" s="58"/>
      <c r="AY389" s="58"/>
      <c r="BF389" s="15">
        <f>BF388*$BY$4</f>
        <v>0</v>
      </c>
      <c r="BG389" s="15">
        <f>BG388*$BY$5</f>
        <v>0</v>
      </c>
      <c r="BH389" s="15">
        <f>BH388*$BY$6</f>
        <v>0</v>
      </c>
      <c r="BI389" s="15">
        <f>BI388*$BY$7</f>
        <v>0</v>
      </c>
      <c r="BK389" s="15">
        <f>SUM(BF389:BI389)</f>
        <v>0</v>
      </c>
      <c r="CO389" s="3">
        <v>1</v>
      </c>
      <c r="CP389" s="3">
        <v>1</v>
      </c>
    </row>
    <row r="390" spans="1:178" ht="3" customHeight="1" x14ac:dyDescent="0.25">
      <c r="A390" s="24">
        <v>0</v>
      </c>
      <c r="B390" s="24">
        <v>0</v>
      </c>
      <c r="C390" s="24">
        <v>0</v>
      </c>
      <c r="D390" s="24">
        <v>0</v>
      </c>
      <c r="E390" s="24">
        <v>0</v>
      </c>
      <c r="F390" s="24">
        <v>0</v>
      </c>
      <c r="H390" s="28">
        <f>CI372</f>
        <v>0</v>
      </c>
      <c r="I390" s="28">
        <f>CJ372</f>
        <v>0</v>
      </c>
      <c r="J390" s="28">
        <f>CK372</f>
        <v>0</v>
      </c>
      <c r="K390" s="28">
        <f>CL372</f>
        <v>0</v>
      </c>
      <c r="L390" s="28">
        <f>CM372</f>
        <v>0</v>
      </c>
      <c r="CO390" s="3">
        <v>1</v>
      </c>
      <c r="CP390" s="3">
        <v>1</v>
      </c>
    </row>
    <row r="391" spans="1:178" s="20" customFormat="1" ht="16.5" customHeight="1" x14ac:dyDescent="0.25">
      <c r="A391" s="24">
        <v>0</v>
      </c>
      <c r="B391" s="24">
        <v>0</v>
      </c>
      <c r="C391" s="24">
        <v>0</v>
      </c>
      <c r="D391" s="24">
        <v>0</v>
      </c>
      <c r="E391" s="24">
        <v>0</v>
      </c>
      <c r="F391" s="24">
        <v>0</v>
      </c>
      <c r="G391" s="16"/>
      <c r="H391" s="28">
        <f>CI372</f>
        <v>0</v>
      </c>
      <c r="I391" s="28">
        <f>CJ372</f>
        <v>0</v>
      </c>
      <c r="J391" s="28">
        <f>CK372</f>
        <v>0</v>
      </c>
      <c r="K391" s="28">
        <f>CL372</f>
        <v>0</v>
      </c>
      <c r="L391" s="28">
        <f>CM372</f>
        <v>0</v>
      </c>
      <c r="T391" s="20" t="s">
        <v>7</v>
      </c>
      <c r="Y391" s="35">
        <f>COUNTIF(CU391:FV391,AA391)</f>
        <v>0</v>
      </c>
      <c r="Z391" s="36" t="s">
        <v>79</v>
      </c>
      <c r="AA391" s="37">
        <f>$BO$12</f>
        <v>10</v>
      </c>
      <c r="AB391" s="35">
        <f>IF(AD391&gt;0,COUNTIF(CU391:FV391,AD391),0)</f>
        <v>0</v>
      </c>
      <c r="AC391" s="36" t="s">
        <v>79</v>
      </c>
      <c r="AD391" s="37">
        <f>AA391-1</f>
        <v>9</v>
      </c>
      <c r="AE391" s="35">
        <f>IF(AG391&gt;0,COUNTIF(CU391:FV391,AG391),0)</f>
        <v>0</v>
      </c>
      <c r="AF391" s="36" t="s">
        <v>79</v>
      </c>
      <c r="AG391" s="37">
        <f>AD391-1</f>
        <v>8</v>
      </c>
      <c r="AH391" s="35">
        <f>IF(AJ391&gt;0,COUNTIF(CU391:FV391,AJ391),0)</f>
        <v>0</v>
      </c>
      <c r="AI391" s="36" t="s">
        <v>79</v>
      </c>
      <c r="AJ391" s="37">
        <f>AG391-1</f>
        <v>7</v>
      </c>
      <c r="AK391" s="35">
        <f>IF(AM391&gt;0,COUNTIF(CU391:FV391,AM391),0)</f>
        <v>0</v>
      </c>
      <c r="AL391" s="36" t="s">
        <v>79</v>
      </c>
      <c r="AM391" s="37">
        <f>AJ391-1</f>
        <v>6</v>
      </c>
      <c r="AN391" s="35">
        <f>IF(AP391&gt;0,COUNTIF(CU391:FV391,AP391),0)</f>
        <v>0</v>
      </c>
      <c r="AO391" s="36" t="s">
        <v>79</v>
      </c>
      <c r="AP391" s="37">
        <f>AM391-1</f>
        <v>5</v>
      </c>
      <c r="AQ391" s="35">
        <f>IF(AS391&gt;0,COUNTIF(CU391:FV391,AS391),0)</f>
        <v>0</v>
      </c>
      <c r="AR391" s="36" t="s">
        <v>79</v>
      </c>
      <c r="AS391" s="37">
        <f>AP391-1</f>
        <v>4</v>
      </c>
      <c r="AW391" s="46">
        <f>AW379*BK379+AW382*BK382+AW385*BK385+AW388*BK388</f>
        <v>0</v>
      </c>
      <c r="AX391" s="47"/>
      <c r="AY391" s="48"/>
      <c r="BK391" s="29">
        <f>IF(AW391&gt;0,1,0)</f>
        <v>0</v>
      </c>
      <c r="CI391" s="16"/>
      <c r="CJ391" s="16"/>
      <c r="CK391" s="16"/>
      <c r="CL391" s="16"/>
      <c r="CM391" s="16"/>
      <c r="CO391" s="3">
        <v>1</v>
      </c>
      <c r="CP391" s="3">
        <v>1</v>
      </c>
      <c r="CU391" s="44">
        <f>Y379</f>
        <v>0</v>
      </c>
      <c r="CV391" s="45"/>
      <c r="CW391" s="44">
        <f>AA379</f>
        <v>0</v>
      </c>
      <c r="CX391" s="45"/>
      <c r="CY391" s="44">
        <f>AC379</f>
        <v>0</v>
      </c>
      <c r="CZ391" s="45"/>
      <c r="DA391" s="44">
        <f>AE379</f>
        <v>0</v>
      </c>
      <c r="DB391" s="45"/>
      <c r="DC391" s="44">
        <f>AG379</f>
        <v>0</v>
      </c>
      <c r="DD391" s="45"/>
      <c r="DE391" s="44">
        <f>AI379</f>
        <v>0</v>
      </c>
      <c r="DF391" s="45"/>
      <c r="DG391" s="44">
        <f>AK379</f>
        <v>0</v>
      </c>
      <c r="DH391" s="45"/>
      <c r="DI391" s="44">
        <f>AM379</f>
        <v>0</v>
      </c>
      <c r="DJ391" s="45"/>
      <c r="DK391" s="44">
        <f>AO379</f>
        <v>0</v>
      </c>
      <c r="DL391" s="45"/>
      <c r="DM391" s="44">
        <f>AQ379</f>
        <v>0</v>
      </c>
      <c r="DN391" s="45"/>
      <c r="DO391" s="44">
        <f>Y382</f>
        <v>0</v>
      </c>
      <c r="DP391" s="45"/>
      <c r="DQ391" s="44">
        <f>AA382</f>
        <v>0</v>
      </c>
      <c r="DR391" s="45"/>
      <c r="DS391" s="44">
        <f>AC382</f>
        <v>0</v>
      </c>
      <c r="DT391" s="45"/>
      <c r="DU391" s="44">
        <f>AE382</f>
        <v>0</v>
      </c>
      <c r="DV391" s="45"/>
      <c r="DW391" s="44">
        <f>AG382</f>
        <v>0</v>
      </c>
      <c r="DX391" s="45"/>
      <c r="DY391" s="44">
        <f>AI382</f>
        <v>0</v>
      </c>
      <c r="DZ391" s="45"/>
      <c r="EA391" s="44">
        <f>AK382</f>
        <v>0</v>
      </c>
      <c r="EB391" s="45"/>
      <c r="EC391" s="44">
        <f>AM382</f>
        <v>0</v>
      </c>
      <c r="ED391" s="45"/>
      <c r="EE391" s="44">
        <f>AO382</f>
        <v>0</v>
      </c>
      <c r="EF391" s="45"/>
      <c r="EG391" s="44">
        <f>AQ382</f>
        <v>0</v>
      </c>
      <c r="EH391" s="45"/>
      <c r="EI391" s="44">
        <f>Y385</f>
        <v>0</v>
      </c>
      <c r="EJ391" s="45"/>
      <c r="EK391" s="44">
        <f>AA385</f>
        <v>0</v>
      </c>
      <c r="EL391" s="45"/>
      <c r="EM391" s="44">
        <f>AC385</f>
        <v>0</v>
      </c>
      <c r="EN391" s="45"/>
      <c r="EO391" s="44">
        <f>AE385</f>
        <v>0</v>
      </c>
      <c r="EP391" s="45"/>
      <c r="EQ391" s="44">
        <f>AG385</f>
        <v>0</v>
      </c>
      <c r="ER391" s="45"/>
      <c r="ES391" s="44">
        <f>AI385</f>
        <v>0</v>
      </c>
      <c r="ET391" s="45"/>
      <c r="EU391" s="44">
        <f>AK385</f>
        <v>0</v>
      </c>
      <c r="EV391" s="45"/>
      <c r="EW391" s="44">
        <f>AM385</f>
        <v>0</v>
      </c>
      <c r="EX391" s="45"/>
      <c r="EY391" s="44">
        <f>AO385</f>
        <v>0</v>
      </c>
      <c r="EZ391" s="45"/>
      <c r="FA391" s="44">
        <f>AQ385</f>
        <v>0</v>
      </c>
      <c r="FB391" s="45"/>
      <c r="FC391" s="44">
        <f>Y388</f>
        <v>0</v>
      </c>
      <c r="FD391" s="45"/>
      <c r="FE391" s="44">
        <f>AA388</f>
        <v>0</v>
      </c>
      <c r="FF391" s="45"/>
      <c r="FG391" s="44">
        <f>AC388</f>
        <v>0</v>
      </c>
      <c r="FH391" s="45"/>
      <c r="FI391" s="44">
        <f>AE388</f>
        <v>0</v>
      </c>
      <c r="FJ391" s="45"/>
      <c r="FK391" s="44">
        <f>AG388</f>
        <v>0</v>
      </c>
      <c r="FL391" s="45"/>
      <c r="FM391" s="44">
        <f>AI388</f>
        <v>0</v>
      </c>
      <c r="FN391" s="45"/>
      <c r="FO391" s="44">
        <f>AK388</f>
        <v>0</v>
      </c>
      <c r="FP391" s="45"/>
      <c r="FQ391" s="44">
        <f>AM388</f>
        <v>0</v>
      </c>
      <c r="FR391" s="45"/>
      <c r="FS391" s="44">
        <f>AO388</f>
        <v>0</v>
      </c>
      <c r="FT391" s="45"/>
      <c r="FU391" s="44">
        <f>AQ388</f>
        <v>0</v>
      </c>
      <c r="FV391" s="45"/>
    </row>
    <row r="392" spans="1:178" ht="3" customHeight="1" x14ac:dyDescent="0.25">
      <c r="A392" s="24">
        <v>1</v>
      </c>
      <c r="B392" s="28">
        <f>CI372</f>
        <v>0</v>
      </c>
      <c r="C392" s="28">
        <f>CJ372</f>
        <v>0</v>
      </c>
      <c r="D392" s="28">
        <f>CK372</f>
        <v>0</v>
      </c>
      <c r="E392" s="28">
        <f>CL372</f>
        <v>0</v>
      </c>
      <c r="F392" s="28">
        <f>CM372</f>
        <v>0</v>
      </c>
      <c r="H392" s="28">
        <f>CI372</f>
        <v>0</v>
      </c>
      <c r="I392" s="28">
        <f>CJ372</f>
        <v>0</v>
      </c>
      <c r="J392" s="28">
        <f>CK372</f>
        <v>0</v>
      </c>
      <c r="K392" s="28">
        <f>CL372</f>
        <v>0</v>
      </c>
      <c r="L392" s="28">
        <f>CM372</f>
        <v>0</v>
      </c>
      <c r="N392" s="22"/>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c r="AN392" s="22"/>
      <c r="AO392" s="22"/>
      <c r="AP392" s="22"/>
      <c r="AQ392" s="22"/>
      <c r="AR392" s="22"/>
      <c r="AS392" s="22"/>
      <c r="AT392" s="22"/>
      <c r="AU392" s="22"/>
      <c r="AV392" s="22"/>
      <c r="AW392" s="22"/>
      <c r="AX392" s="22"/>
      <c r="AY392" s="22"/>
      <c r="CO392" s="3">
        <v>1</v>
      </c>
      <c r="CP392" s="3">
        <v>1</v>
      </c>
    </row>
    <row r="393" spans="1:178" ht="3" customHeight="1" x14ac:dyDescent="0.25">
      <c r="A393" s="24">
        <v>1</v>
      </c>
      <c r="B393" s="28">
        <f>CI394</f>
        <v>0</v>
      </c>
      <c r="C393" s="28">
        <f>CJ394</f>
        <v>0</v>
      </c>
      <c r="D393" s="28">
        <f>CK394</f>
        <v>0</v>
      </c>
      <c r="E393" s="28">
        <f>CL394</f>
        <v>0</v>
      </c>
      <c r="F393" s="28">
        <f>CM394</f>
        <v>0</v>
      </c>
      <c r="H393" s="28">
        <f>CI394</f>
        <v>0</v>
      </c>
      <c r="I393" s="28">
        <f>CJ394</f>
        <v>0</v>
      </c>
      <c r="J393" s="28">
        <f>CK394</f>
        <v>0</v>
      </c>
      <c r="K393" s="28">
        <f>CL394</f>
        <v>0</v>
      </c>
      <c r="L393" s="28">
        <f>CM394</f>
        <v>0</v>
      </c>
      <c r="CO393" s="3">
        <v>1</v>
      </c>
      <c r="CP393" s="3">
        <v>1</v>
      </c>
    </row>
    <row r="394" spans="1:178" ht="16.5" customHeight="1" x14ac:dyDescent="0.25">
      <c r="A394" s="24">
        <v>1</v>
      </c>
      <c r="B394" s="28">
        <f>CI394</f>
        <v>0</v>
      </c>
      <c r="C394" s="28">
        <f>CJ394</f>
        <v>0</v>
      </c>
      <c r="D394" s="28">
        <f>CK394</f>
        <v>0</v>
      </c>
      <c r="E394" s="28">
        <f>CL394</f>
        <v>0</v>
      </c>
      <c r="F394" s="28">
        <f>CM394</f>
        <v>0</v>
      </c>
      <c r="H394" s="28">
        <f>CI394</f>
        <v>0</v>
      </c>
      <c r="I394" s="28">
        <f>CJ394</f>
        <v>0</v>
      </c>
      <c r="J394" s="28">
        <f>CK394</f>
        <v>0</v>
      </c>
      <c r="K394" s="28">
        <f>CL394</f>
        <v>0</v>
      </c>
      <c r="L394" s="28">
        <f>CM394</f>
        <v>0</v>
      </c>
      <c r="N394" s="20" t="s">
        <v>30</v>
      </c>
      <c r="Q394" s="16">
        <f>Q372+1</f>
        <v>18</v>
      </c>
      <c r="R394" s="16"/>
      <c r="S394" s="5" t="s">
        <v>2</v>
      </c>
      <c r="Y394" s="49"/>
      <c r="Z394" s="50"/>
      <c r="AA394" s="50"/>
      <c r="AB394" s="50"/>
      <c r="AC394" s="50"/>
      <c r="AD394" s="50"/>
      <c r="AE394" s="50"/>
      <c r="AF394" s="50"/>
      <c r="AG394" s="50"/>
      <c r="AH394" s="50"/>
      <c r="AI394" s="50"/>
      <c r="AJ394" s="50"/>
      <c r="AK394" s="50"/>
      <c r="AL394" s="50"/>
      <c r="AM394" s="50"/>
      <c r="AN394" s="50"/>
      <c r="AO394" s="50"/>
      <c r="AP394" s="51"/>
      <c r="AS394" s="5" t="s">
        <v>23</v>
      </c>
      <c r="AV394" s="52"/>
      <c r="AW394" s="52"/>
      <c r="AX394" s="52"/>
      <c r="AY394" s="52"/>
      <c r="BA394" s="73">
        <f>IF(AW413&gt;0, IF(LEN(Y394)&gt;3,Y394,"Name fehlt"),Y394)</f>
        <v>0</v>
      </c>
      <c r="BB394" s="73"/>
      <c r="BC394" s="73"/>
      <c r="BD394" s="73"/>
      <c r="BE394" s="73"/>
      <c r="BI394" s="64">
        <f>IF(LEN(Y394)&gt;3, DATE((AW$1-BN395),12,31),0)</f>
        <v>0</v>
      </c>
      <c r="BJ394" s="64"/>
      <c r="BK394" s="64"/>
      <c r="BL394" s="64"/>
      <c r="BN394" s="25"/>
      <c r="BO394" s="25"/>
      <c r="BP394" s="25"/>
      <c r="BQ394" s="64">
        <f>IF(LEN(Y394)&gt;3, DATE((AW$1-BV395),1,1),0)</f>
        <v>0</v>
      </c>
      <c r="BR394" s="64"/>
      <c r="BS394" s="64"/>
      <c r="BT394" s="64"/>
      <c r="CI394" s="3">
        <f>IF(LEN(Y394)&gt;3,1,0)</f>
        <v>0</v>
      </c>
      <c r="CJ394" s="3">
        <f>IF(Y397="X",CI394,0)</f>
        <v>0</v>
      </c>
      <c r="CK394" s="3">
        <f>IF(AF397="X",CI394,0)</f>
        <v>0</v>
      </c>
      <c r="CL394" s="3">
        <f>IF(AM397="X",CI394,0)</f>
        <v>0</v>
      </c>
      <c r="CM394" s="3">
        <f>IF(AT397="X",CI394,0)</f>
        <v>0</v>
      </c>
      <c r="CO394" s="3">
        <v>1</v>
      </c>
      <c r="CP394" s="3">
        <v>1</v>
      </c>
    </row>
    <row r="395" spans="1:178" ht="16.5" customHeight="1" x14ac:dyDescent="0.25">
      <c r="A395" s="24">
        <v>1</v>
      </c>
      <c r="B395" s="28">
        <f>CI394</f>
        <v>0</v>
      </c>
      <c r="C395" s="28">
        <f>CJ394</f>
        <v>0</v>
      </c>
      <c r="D395" s="28">
        <f>CK394</f>
        <v>0</v>
      </c>
      <c r="E395" s="28">
        <f>CL394</f>
        <v>0</v>
      </c>
      <c r="F395" s="28">
        <f>CM394</f>
        <v>0</v>
      </c>
      <c r="H395" s="28">
        <f>CI394</f>
        <v>0</v>
      </c>
      <c r="I395" s="28">
        <f>CJ394</f>
        <v>0</v>
      </c>
      <c r="J395" s="28">
        <f>CK394</f>
        <v>0</v>
      </c>
      <c r="K395" s="28">
        <f>CL394</f>
        <v>0</v>
      </c>
      <c r="L395" s="28">
        <f>CM394</f>
        <v>0</v>
      </c>
      <c r="S395" s="5" t="s">
        <v>3</v>
      </c>
      <c r="Y395" s="49"/>
      <c r="Z395" s="50"/>
      <c r="AA395" s="50"/>
      <c r="AB395" s="50"/>
      <c r="AC395" s="50"/>
      <c r="AD395" s="50"/>
      <c r="AE395" s="50"/>
      <c r="AF395" s="50"/>
      <c r="AG395" s="50"/>
      <c r="AH395" s="50"/>
      <c r="AI395" s="50"/>
      <c r="AJ395" s="50"/>
      <c r="AK395" s="50"/>
      <c r="AL395" s="50"/>
      <c r="AM395" s="50"/>
      <c r="AN395" s="50"/>
      <c r="AO395" s="50"/>
      <c r="AP395" s="51"/>
      <c r="AS395" s="5" t="s">
        <v>11</v>
      </c>
      <c r="AW395" s="44" t="str">
        <f>IF(YEAR(AV394)&gt;1900,$AW$1-YEAR(AV394),"")</f>
        <v/>
      </c>
      <c r="AX395" s="68"/>
      <c r="AY395" s="45"/>
      <c r="BA395" s="73">
        <f>IF(LEN(Y394)&gt;3, IF(LEN(Y395)&gt;3, Y395, "Ort fehlt"),Y395)</f>
        <v>0</v>
      </c>
      <c r="BB395" s="73"/>
      <c r="BC395" s="73"/>
      <c r="BD395" s="73"/>
      <c r="BE395" s="73"/>
      <c r="BI395" s="15">
        <f>IF(Y397="X", $BG$4,0)</f>
        <v>0</v>
      </c>
      <c r="BJ395" s="15">
        <f>IF(AF397="X", $BG$5,0)</f>
        <v>0</v>
      </c>
      <c r="BK395" s="15">
        <f>IF(AM397="X", $BG$6,0)</f>
        <v>0</v>
      </c>
      <c r="BL395" s="15">
        <f>IF(AT397="X", $BG$7,0)</f>
        <v>0</v>
      </c>
      <c r="BN395" s="15" t="str">
        <f>IF(LEN(Y394)&gt;3, SUM(BI395:BL395),"")</f>
        <v/>
      </c>
      <c r="BQ395" s="15">
        <f>IF(Y397="X", $BI$4,0)</f>
        <v>0</v>
      </c>
      <c r="BR395" s="15">
        <f>IF(AF397="X", $BI$5,0)</f>
        <v>0</v>
      </c>
      <c r="BS395" s="15">
        <f>IF(AM397="X", $BI$6,0)</f>
        <v>0</v>
      </c>
      <c r="BT395" s="15">
        <f>IF(AT397="X", $BI$7,0)</f>
        <v>0</v>
      </c>
      <c r="BV395" s="15" t="str">
        <f>IF(LEN(Y394)&gt;3, SUM(BQ395:BT395),"")</f>
        <v/>
      </c>
      <c r="CO395" s="3">
        <v>1</v>
      </c>
      <c r="CP395" s="3">
        <v>1</v>
      </c>
    </row>
    <row r="396" spans="1:178" ht="3" customHeight="1" x14ac:dyDescent="0.25">
      <c r="A396" s="24">
        <v>1</v>
      </c>
      <c r="B396" s="28">
        <f>CI394</f>
        <v>0</v>
      </c>
      <c r="C396" s="28">
        <f>CJ394</f>
        <v>0</v>
      </c>
      <c r="D396" s="28">
        <f>CK394</f>
        <v>0</v>
      </c>
      <c r="E396" s="28">
        <f>CL394</f>
        <v>0</v>
      </c>
      <c r="F396" s="28">
        <f>CM394</f>
        <v>0</v>
      </c>
      <c r="H396" s="28">
        <f>CI394</f>
        <v>0</v>
      </c>
      <c r="I396" s="28">
        <f>CJ394</f>
        <v>0</v>
      </c>
      <c r="J396" s="28">
        <f>CK394</f>
        <v>0</v>
      </c>
      <c r="K396" s="28">
        <f>CL394</f>
        <v>0</v>
      </c>
      <c r="L396" s="28">
        <f>CM394</f>
        <v>0</v>
      </c>
      <c r="CO396" s="3">
        <v>1</v>
      </c>
      <c r="CP396" s="3">
        <v>1</v>
      </c>
    </row>
    <row r="397" spans="1:178" ht="16.5" customHeight="1" x14ac:dyDescent="0.25">
      <c r="A397" s="24">
        <v>1</v>
      </c>
      <c r="B397" s="28">
        <f>CI394</f>
        <v>0</v>
      </c>
      <c r="C397" s="28">
        <f>CJ394</f>
        <v>0</v>
      </c>
      <c r="D397" s="28">
        <f>CK394</f>
        <v>0</v>
      </c>
      <c r="E397" s="28">
        <f>CL394</f>
        <v>0</v>
      </c>
      <c r="F397" s="28">
        <f>CM394</f>
        <v>0</v>
      </c>
      <c r="H397" s="28">
        <f>CI394</f>
        <v>0</v>
      </c>
      <c r="I397" s="28">
        <f>CJ394</f>
        <v>0</v>
      </c>
      <c r="J397" s="28">
        <f>CK394</f>
        <v>0</v>
      </c>
      <c r="K397" s="28">
        <f>CL394</f>
        <v>0</v>
      </c>
      <c r="L397" s="28">
        <f>CM394</f>
        <v>0</v>
      </c>
      <c r="S397" s="72" t="s">
        <v>8</v>
      </c>
      <c r="T397" s="72"/>
      <c r="U397" s="72"/>
      <c r="V397" s="72"/>
      <c r="W397" s="72"/>
      <c r="Y397" s="1"/>
      <c r="Z397" s="5" t="str">
        <f>$BA$4</f>
        <v>U17-kniend</v>
      </c>
      <c r="AF397" s="1"/>
      <c r="AG397" s="5" t="str">
        <f>$BA$5</f>
        <v>U23-kniend</v>
      </c>
      <c r="AM397" s="1"/>
      <c r="AN397" s="5" t="str">
        <f>$BA$6</f>
        <v>---</v>
      </c>
      <c r="AT397" s="1"/>
      <c r="AU397" s="5" t="str">
        <f>$BA$7</f>
        <v>---</v>
      </c>
      <c r="BA397" s="15" t="str">
        <f>IF(LEN(Y394)&gt;3, IF(AF397="X", "", IF(AM397="X", "", IF(AT397="X","", IF(Y397="X", Y397,9999)))),"")</f>
        <v/>
      </c>
      <c r="BB397" s="3"/>
      <c r="BC397" s="15" t="str">
        <f>IF(LEN(Y394)&gt;3, IF(Y397="X", "", IF(AM397="X", "", IF(AT397="X","", IF(AF397="X", AF397,9999)))),"")</f>
        <v/>
      </c>
      <c r="BD397" s="3"/>
      <c r="BE397" s="15" t="str">
        <f>IF(LEN(Y394)&gt;3, IF(Y397="X", "", IF(AF397="X", "", IF(AT397="X","", IF(AM397="X", AM397,9999)))),"")</f>
        <v/>
      </c>
      <c r="BF397" s="3"/>
      <c r="BG397" s="15" t="str">
        <f>IF(LEN(Y394)&gt;3, IF(Y397="X", "", IF(AF397="X", "", IF(AM397="X", "",IF(AT397="X", AT397,9999)))),"")</f>
        <v/>
      </c>
      <c r="CO397" s="3">
        <v>1</v>
      </c>
      <c r="CP397" s="3">
        <v>1</v>
      </c>
    </row>
    <row r="398" spans="1:178" ht="3" customHeight="1" x14ac:dyDescent="0.25">
      <c r="A398" s="24">
        <v>1</v>
      </c>
      <c r="B398" s="28">
        <f>CI394</f>
        <v>0</v>
      </c>
      <c r="C398" s="28">
        <f>CJ394</f>
        <v>0</v>
      </c>
      <c r="D398" s="28">
        <f>CK394</f>
        <v>0</v>
      </c>
      <c r="E398" s="28">
        <f>CL394</f>
        <v>0</v>
      </c>
      <c r="F398" s="28">
        <f>CM394</f>
        <v>0</v>
      </c>
      <c r="H398" s="28">
        <f>CI394</f>
        <v>0</v>
      </c>
      <c r="I398" s="28">
        <f>CJ394</f>
        <v>0</v>
      </c>
      <c r="J398" s="28">
        <f>CK394</f>
        <v>0</v>
      </c>
      <c r="K398" s="28">
        <f>CL394</f>
        <v>0</v>
      </c>
      <c r="L398" s="28">
        <f>CM394</f>
        <v>0</v>
      </c>
      <c r="CO398" s="3">
        <v>1</v>
      </c>
      <c r="CP398" s="3">
        <v>1</v>
      </c>
    </row>
    <row r="399" spans="1:178" ht="16.5" customHeight="1" x14ac:dyDescent="0.25">
      <c r="A399" s="24">
        <v>1</v>
      </c>
      <c r="B399" s="28">
        <f>CI394</f>
        <v>0</v>
      </c>
      <c r="C399" s="28">
        <f>CJ394</f>
        <v>0</v>
      </c>
      <c r="D399" s="28">
        <f>CK394</f>
        <v>0</v>
      </c>
      <c r="E399" s="28">
        <f>CL394</f>
        <v>0</v>
      </c>
      <c r="F399" s="28">
        <f>CM394</f>
        <v>0</v>
      </c>
      <c r="H399" s="28">
        <f>CI394</f>
        <v>0</v>
      </c>
      <c r="I399" s="28">
        <f>CJ394</f>
        <v>0</v>
      </c>
      <c r="J399" s="28">
        <f>CK394</f>
        <v>0</v>
      </c>
      <c r="K399" s="28">
        <f>CL394</f>
        <v>0</v>
      </c>
      <c r="L399" s="28">
        <f>CM394</f>
        <v>0</v>
      </c>
      <c r="S399" s="5" t="s">
        <v>4</v>
      </c>
      <c r="Y399" s="1"/>
      <c r="Z399" s="5" t="s">
        <v>27</v>
      </c>
      <c r="AZ399" s="26" t="s">
        <v>26</v>
      </c>
      <c r="BA399" s="15" t="str">
        <f>IF(Y397="X", IF(Y399=$BS$4,Y399,IF(Y399=$BT$4,Y399,"XXX")),"")</f>
        <v/>
      </c>
      <c r="BB399" s="15" t="str">
        <f>IF(AF397="X", IF(Y399=$BS$5,Y399,IF(Y399=$BT$5,Y399,"XXX")),"")</f>
        <v/>
      </c>
      <c r="BC399" s="15" t="str">
        <f>IF(AM397="X", IF(Y399=$BS$6,Y399,IF(Y399=$BT$6,Y399,"XXX")),"")</f>
        <v/>
      </c>
      <c r="BD399" s="15" t="str">
        <f>IF(AT397="X", IF(Y399=$BS$7,Y399,IF(Y399=$BT$7,Y399,"XXX")),"")</f>
        <v/>
      </c>
      <c r="BE399" s="18" t="s">
        <v>26</v>
      </c>
      <c r="BF399" s="15" t="str">
        <f>BA399&amp;BB399&amp;BC399&amp;BD399</f>
        <v/>
      </c>
      <c r="BG399" s="26" t="s">
        <v>26</v>
      </c>
      <c r="BK399" s="26" t="s">
        <v>26</v>
      </c>
      <c r="CO399" s="3">
        <v>1</v>
      </c>
      <c r="CP399" s="3">
        <v>1</v>
      </c>
    </row>
    <row r="400" spans="1:178" ht="3" customHeight="1" x14ac:dyDescent="0.25">
      <c r="A400" s="24">
        <v>0</v>
      </c>
      <c r="B400" s="24">
        <v>0</v>
      </c>
      <c r="C400" s="24">
        <v>0</v>
      </c>
      <c r="D400" s="24">
        <v>0</v>
      </c>
      <c r="E400" s="24">
        <v>0</v>
      </c>
      <c r="F400" s="24">
        <v>0</v>
      </c>
      <c r="H400" s="28">
        <f>CI394*BK401</f>
        <v>0</v>
      </c>
      <c r="I400" s="28">
        <f>CJ394*BF401</f>
        <v>0</v>
      </c>
      <c r="J400" s="28">
        <f>CK394*BG401</f>
        <v>0</v>
      </c>
      <c r="K400" s="28">
        <f>CL394*BH401</f>
        <v>0</v>
      </c>
      <c r="L400" s="28">
        <f>CM394*BI401</f>
        <v>0</v>
      </c>
      <c r="CO400" s="3">
        <v>1</v>
      </c>
      <c r="CP400" s="3">
        <v>1</v>
      </c>
    </row>
    <row r="401" spans="1:178" ht="16.5" customHeight="1" x14ac:dyDescent="0.25">
      <c r="A401" s="24">
        <v>0</v>
      </c>
      <c r="B401" s="24">
        <v>0</v>
      </c>
      <c r="C401" s="24">
        <v>0</v>
      </c>
      <c r="D401" s="24">
        <v>0</v>
      </c>
      <c r="E401" s="24">
        <v>0</v>
      </c>
      <c r="F401" s="24">
        <v>0</v>
      </c>
      <c r="H401" s="28">
        <f>CI394*BK401</f>
        <v>0</v>
      </c>
      <c r="I401" s="28">
        <f>CJ394*BF401</f>
        <v>0</v>
      </c>
      <c r="J401" s="28">
        <f>CK394*BG401</f>
        <v>0</v>
      </c>
      <c r="K401" s="28">
        <f>CL394*BH401</f>
        <v>0</v>
      </c>
      <c r="L401" s="28">
        <f>CM394*BI401</f>
        <v>0</v>
      </c>
      <c r="S401" s="60" t="str">
        <f>IF(BK401=1,"P 1","")</f>
        <v/>
      </c>
      <c r="T401" s="5" t="s">
        <v>5</v>
      </c>
      <c r="Y401" s="53"/>
      <c r="Z401" s="54"/>
      <c r="AA401" s="53"/>
      <c r="AB401" s="54"/>
      <c r="AC401" s="53"/>
      <c r="AD401" s="54"/>
      <c r="AE401" s="53"/>
      <c r="AF401" s="54"/>
      <c r="AG401" s="53"/>
      <c r="AH401" s="54"/>
      <c r="AI401" s="53"/>
      <c r="AJ401" s="54"/>
      <c r="AK401" s="53"/>
      <c r="AL401" s="54"/>
      <c r="AM401" s="53"/>
      <c r="AN401" s="54"/>
      <c r="AO401" s="53"/>
      <c r="AP401" s="54"/>
      <c r="AQ401" s="53"/>
      <c r="AR401" s="54"/>
      <c r="AS401" s="3"/>
      <c r="AW401" s="61"/>
      <c r="AX401" s="62"/>
      <c r="AY401" s="63"/>
      <c r="BA401" s="44">
        <f>SUM(Y401:AR401)*BK401</f>
        <v>0</v>
      </c>
      <c r="BB401" s="68"/>
      <c r="BC401" s="45"/>
      <c r="BF401" s="15">
        <f>IF(Y397="X", IF($BK$4&gt;=10,1,0),0)</f>
        <v>0</v>
      </c>
      <c r="BG401" s="15">
        <f>IF(AF397="X", IF($BK$5&gt;=10,1,0),0)</f>
        <v>0</v>
      </c>
      <c r="BH401" s="15">
        <f>IF(AM397="X", IF($BK$6&gt;=10,1,0),0)</f>
        <v>0</v>
      </c>
      <c r="BI401" s="15">
        <f>IF(AT397="X", IF($BK$7&gt;=10,1,0),0)</f>
        <v>0</v>
      </c>
      <c r="BK401" s="15">
        <f>SUM(BF401:BI401)</f>
        <v>0</v>
      </c>
      <c r="BN401" s="59" t="str">
        <f>IF($CI394=0, "", IF($BK401=0, IF(Y401&lt;&gt;0, 999,-1),Y401))</f>
        <v/>
      </c>
      <c r="BO401" s="59"/>
      <c r="BP401" s="59" t="str">
        <f>IF($CI394=0, "", IF($BK401=0, IF(AA401&lt;&gt;0, 999,-1),AA401))</f>
        <v/>
      </c>
      <c r="BQ401" s="59"/>
      <c r="BR401" s="59" t="str">
        <f>IF($CI394=0, "", IF($BK401=0, IF(AC401&lt;&gt;0, 999,-1),AC401))</f>
        <v/>
      </c>
      <c r="BS401" s="59"/>
      <c r="BT401" s="59" t="str">
        <f>IF($CI394=0, "", IF($BK401=0, IF(AE401&lt;&gt;0, 999,-1),AE401))</f>
        <v/>
      </c>
      <c r="BU401" s="59"/>
      <c r="BV401" s="59" t="str">
        <f>IF($CI394=0, "", IF($BK401=0, IF(AG401&lt;&gt;0, 999,-1),AG401))</f>
        <v/>
      </c>
      <c r="BW401" s="59"/>
      <c r="BX401" s="59" t="str">
        <f>IF($CI394=0, "", IF($BK401=0, IF(AI401&lt;&gt;0, 999,-1),AI401))</f>
        <v/>
      </c>
      <c r="BY401" s="59"/>
      <c r="BZ401" s="59" t="str">
        <f>IF($CI394=0, "", IF($BK401=0, IF(AK401&lt;&gt;0, 999,-1),AK401))</f>
        <v/>
      </c>
      <c r="CA401" s="59"/>
      <c r="CB401" s="59" t="str">
        <f>IF($CI394=0, "", IF($BK401=0, IF(AM401&lt;&gt;0, 999,-1),AM401))</f>
        <v/>
      </c>
      <c r="CC401" s="59"/>
      <c r="CD401" s="59" t="str">
        <f>IF($CI394=0, "", IF($BK401=0, IF(AO401&lt;&gt;0, 999,-1),AO401))</f>
        <v/>
      </c>
      <c r="CE401" s="59"/>
      <c r="CF401" s="59" t="str">
        <f>IF($CI394=0, "", IF($BK401=0, IF(AQ401&lt;&gt;0, 999,-1),AQ401))</f>
        <v/>
      </c>
      <c r="CG401" s="59"/>
      <c r="CO401" s="3">
        <v>1</v>
      </c>
      <c r="CP401" s="3">
        <v>1</v>
      </c>
    </row>
    <row r="402" spans="1:178" ht="16.5" customHeight="1" x14ac:dyDescent="0.25">
      <c r="A402" s="24">
        <v>0</v>
      </c>
      <c r="B402" s="24">
        <v>0</v>
      </c>
      <c r="C402" s="24">
        <v>0</v>
      </c>
      <c r="D402" s="24">
        <v>0</v>
      </c>
      <c r="E402" s="24">
        <v>0</v>
      </c>
      <c r="F402" s="24">
        <v>0</v>
      </c>
      <c r="H402" s="28">
        <f>CI394*BK401</f>
        <v>0</v>
      </c>
      <c r="I402" s="28">
        <f>CJ394*BF401</f>
        <v>0</v>
      </c>
      <c r="J402" s="28">
        <f>CK394*BG401</f>
        <v>0</v>
      </c>
      <c r="K402" s="28">
        <f>CL394*BH401</f>
        <v>0</v>
      </c>
      <c r="L402" s="28">
        <f>CM394*BI401</f>
        <v>0</v>
      </c>
      <c r="S402" s="60"/>
      <c r="T402" s="5" t="s">
        <v>6</v>
      </c>
      <c r="Z402" s="27" t="s">
        <v>32</v>
      </c>
      <c r="AA402" s="55">
        <f>IF($AV$4&lt;&gt;0, AO389+1*BK401,0)</f>
        <v>0</v>
      </c>
      <c r="AB402" s="56"/>
      <c r="AC402" s="56"/>
      <c r="AD402" s="57"/>
      <c r="AN402" s="27" t="s">
        <v>33</v>
      </c>
      <c r="AO402" s="55">
        <f>IF(AA402*BK401&lt;&gt;0, AA402+10/BK402-1,AA402)</f>
        <v>0</v>
      </c>
      <c r="AP402" s="56"/>
      <c r="AQ402" s="56"/>
      <c r="AR402" s="57"/>
      <c r="AW402" s="58" t="s">
        <v>12</v>
      </c>
      <c r="AX402" s="58"/>
      <c r="AY402" s="58"/>
      <c r="BA402" s="59">
        <f>IF(LEN(Y394)&gt;3, 1,0)</f>
        <v>0</v>
      </c>
      <c r="BB402" s="59"/>
      <c r="BC402" s="59"/>
      <c r="BF402" s="15">
        <f>BF401*$BY$4</f>
        <v>0</v>
      </c>
      <c r="BG402" s="15">
        <f>BG401*$BY$5</f>
        <v>0</v>
      </c>
      <c r="BH402" s="15">
        <f>BH401*$BY$6</f>
        <v>0</v>
      </c>
      <c r="BI402" s="15">
        <f>BI401*$BY$7</f>
        <v>0</v>
      </c>
      <c r="BK402" s="15">
        <f>SUM(BF402:BI402)</f>
        <v>0</v>
      </c>
      <c r="CO402" s="3">
        <v>1</v>
      </c>
      <c r="CP402" s="3">
        <v>1</v>
      </c>
    </row>
    <row r="403" spans="1:178" ht="3" customHeight="1" x14ac:dyDescent="0.25">
      <c r="A403" s="24">
        <v>0</v>
      </c>
      <c r="B403" s="24">
        <v>0</v>
      </c>
      <c r="C403" s="24">
        <v>0</v>
      </c>
      <c r="D403" s="24">
        <v>0</v>
      </c>
      <c r="E403" s="24">
        <v>0</v>
      </c>
      <c r="F403" s="24">
        <v>0</v>
      </c>
      <c r="H403" s="28">
        <f>CI394*BK404</f>
        <v>0</v>
      </c>
      <c r="I403" s="28">
        <f>CJ394*BF404</f>
        <v>0</v>
      </c>
      <c r="J403" s="28">
        <f>CK394*BG404</f>
        <v>0</v>
      </c>
      <c r="K403" s="28">
        <f>CL394*BH404</f>
        <v>0</v>
      </c>
      <c r="L403" s="28">
        <f>CM394*BI404</f>
        <v>0</v>
      </c>
      <c r="CO403" s="3">
        <v>1</v>
      </c>
      <c r="CP403" s="3">
        <v>1</v>
      </c>
    </row>
    <row r="404" spans="1:178" ht="16.5" customHeight="1" x14ac:dyDescent="0.25">
      <c r="A404" s="24">
        <v>0</v>
      </c>
      <c r="B404" s="24">
        <v>0</v>
      </c>
      <c r="C404" s="24">
        <v>0</v>
      </c>
      <c r="D404" s="24">
        <v>0</v>
      </c>
      <c r="E404" s="24">
        <v>0</v>
      </c>
      <c r="F404" s="24">
        <v>0</v>
      </c>
      <c r="H404" s="28">
        <f>CI394*BK404</f>
        <v>0</v>
      </c>
      <c r="I404" s="28">
        <f>CJ394*BF404</f>
        <v>0</v>
      </c>
      <c r="J404" s="28">
        <f>CK394*BG404</f>
        <v>0</v>
      </c>
      <c r="K404" s="28">
        <f>CL394*BH404</f>
        <v>0</v>
      </c>
      <c r="L404" s="28">
        <f>CM394*BI404</f>
        <v>0</v>
      </c>
      <c r="S404" s="60" t="str">
        <f>IF(BK404=1,"P 2","")</f>
        <v/>
      </c>
      <c r="T404" s="5" t="s">
        <v>5</v>
      </c>
      <c r="Y404" s="53"/>
      <c r="Z404" s="54"/>
      <c r="AA404" s="53"/>
      <c r="AB404" s="54"/>
      <c r="AC404" s="53"/>
      <c r="AD404" s="54"/>
      <c r="AE404" s="53"/>
      <c r="AF404" s="54"/>
      <c r="AG404" s="53"/>
      <c r="AH404" s="54"/>
      <c r="AI404" s="53"/>
      <c r="AJ404" s="54"/>
      <c r="AK404" s="53"/>
      <c r="AL404" s="54"/>
      <c r="AM404" s="53"/>
      <c r="AN404" s="54"/>
      <c r="AO404" s="53"/>
      <c r="AP404" s="54"/>
      <c r="AQ404" s="53"/>
      <c r="AR404" s="54"/>
      <c r="AS404" s="3"/>
      <c r="AW404" s="61"/>
      <c r="AX404" s="62"/>
      <c r="AY404" s="63"/>
      <c r="BA404" s="44">
        <f>SUM(Y404:AR404)*BK404</f>
        <v>0</v>
      </c>
      <c r="BB404" s="68"/>
      <c r="BC404" s="45"/>
      <c r="BF404" s="15">
        <f>IF(Y397="X", IF($BK$4&gt;=20,1,0),0)</f>
        <v>0</v>
      </c>
      <c r="BG404" s="15">
        <f>IF(AF397="X", IF($BK$5&gt;=20,1,0),0)</f>
        <v>0</v>
      </c>
      <c r="BH404" s="15">
        <f>IF(AM397="X", IF($BK$6&gt;=20,1,0),0)</f>
        <v>0</v>
      </c>
      <c r="BI404" s="15">
        <f>IF(AT397="X", IF($BK$7&gt;=20,1,0),0)</f>
        <v>0</v>
      </c>
      <c r="BK404" s="15">
        <f>SUM(BF404:BI404)</f>
        <v>0</v>
      </c>
      <c r="BN404" s="59" t="str">
        <f>IF($CI394=0, "", IF($BK404=0, IF(Y404&lt;&gt;0, 999,-1),Y404))</f>
        <v/>
      </c>
      <c r="BO404" s="59"/>
      <c r="BP404" s="59" t="str">
        <f>IF($CI394=0, "", IF($BK404=0, IF(AA404&lt;&gt;0, 999,-1),AA404))</f>
        <v/>
      </c>
      <c r="BQ404" s="59"/>
      <c r="BR404" s="59" t="str">
        <f>IF($CI394=0, "", IF($BK404=0, IF(AC404&lt;&gt;0, 999,-1),AC404))</f>
        <v/>
      </c>
      <c r="BS404" s="59"/>
      <c r="BT404" s="59" t="str">
        <f>IF($CI394=0, "", IF($BK404=0, IF(AE404&lt;&gt;0, 999,-1),AE404))</f>
        <v/>
      </c>
      <c r="BU404" s="59"/>
      <c r="BV404" s="59" t="str">
        <f>IF($CI394=0, "", IF($BK404=0, IF(AG404&lt;&gt;0, 999,-1),AG404))</f>
        <v/>
      </c>
      <c r="BW404" s="59"/>
      <c r="BX404" s="59" t="str">
        <f>IF($CI394=0, "", IF($BK404=0, IF(AI404&lt;&gt;0, 999,-1),AI404))</f>
        <v/>
      </c>
      <c r="BY404" s="59"/>
      <c r="BZ404" s="59" t="str">
        <f>IF($CI394=0, "", IF($BK404=0, IF(AK404&lt;&gt;0, 999,-1),AK404))</f>
        <v/>
      </c>
      <c r="CA404" s="59"/>
      <c r="CB404" s="59" t="str">
        <f>IF($CI394=0, "", IF($BK404=0, IF(AM404&lt;&gt;0, 999,-1),AM404))</f>
        <v/>
      </c>
      <c r="CC404" s="59"/>
      <c r="CD404" s="59" t="str">
        <f>IF($CI394=0, "", IF($BK404=0, IF(AO404&lt;&gt;0, 999,-1),AO404))</f>
        <v/>
      </c>
      <c r="CE404" s="59"/>
      <c r="CF404" s="59" t="str">
        <f>IF($CI394=0, "", IF($BK404=0, IF(AQ404&lt;&gt;0, 999,-1),AQ404))</f>
        <v/>
      </c>
      <c r="CG404" s="59"/>
      <c r="CO404" s="3">
        <v>1</v>
      </c>
      <c r="CP404" s="3">
        <v>1</v>
      </c>
    </row>
    <row r="405" spans="1:178" ht="16.5" customHeight="1" x14ac:dyDescent="0.25">
      <c r="A405" s="24">
        <v>0</v>
      </c>
      <c r="B405" s="24">
        <v>0</v>
      </c>
      <c r="C405" s="24">
        <v>0</v>
      </c>
      <c r="D405" s="24">
        <v>0</v>
      </c>
      <c r="E405" s="24">
        <v>0</v>
      </c>
      <c r="F405" s="24">
        <v>0</v>
      </c>
      <c r="H405" s="28">
        <f>CI394*BK404</f>
        <v>0</v>
      </c>
      <c r="I405" s="28">
        <f>CJ394*BF404</f>
        <v>0</v>
      </c>
      <c r="J405" s="28">
        <f>CK394*BG404</f>
        <v>0</v>
      </c>
      <c r="K405" s="28">
        <f>CL394*BH404</f>
        <v>0</v>
      </c>
      <c r="L405" s="28">
        <f>CM394*BI404</f>
        <v>0</v>
      </c>
      <c r="S405" s="60"/>
      <c r="T405" s="5" t="s">
        <v>6</v>
      </c>
      <c r="Z405" s="27" t="s">
        <v>32</v>
      </c>
      <c r="AA405" s="55">
        <f>IF(AO402&lt;&gt;0, AO402+1*BK404,0)</f>
        <v>0</v>
      </c>
      <c r="AB405" s="56"/>
      <c r="AC405" s="56"/>
      <c r="AD405" s="57"/>
      <c r="AN405" s="27" t="s">
        <v>33</v>
      </c>
      <c r="AO405" s="55">
        <f>IF(AA405*BK404&lt;&gt;0, AA405+10/BK405-1,AA405)</f>
        <v>0</v>
      </c>
      <c r="AP405" s="56"/>
      <c r="AQ405" s="56"/>
      <c r="AR405" s="57"/>
      <c r="AW405" s="58" t="s">
        <v>12</v>
      </c>
      <c r="AX405" s="58"/>
      <c r="AY405" s="58"/>
      <c r="BF405" s="15">
        <f>BF404*$BY$4</f>
        <v>0</v>
      </c>
      <c r="BG405" s="15">
        <f>BG404*$BY$5</f>
        <v>0</v>
      </c>
      <c r="BH405" s="15">
        <f>BH404*$BY$6</f>
        <v>0</v>
      </c>
      <c r="BI405" s="15">
        <f>BI404*$BY$7</f>
        <v>0</v>
      </c>
      <c r="BK405" s="15">
        <f>SUM(BF405:BI405)</f>
        <v>0</v>
      </c>
      <c r="CO405" s="3">
        <v>1</v>
      </c>
      <c r="CP405" s="3">
        <v>1</v>
      </c>
    </row>
    <row r="406" spans="1:178" ht="3" customHeight="1" x14ac:dyDescent="0.25">
      <c r="A406" s="24">
        <v>0</v>
      </c>
      <c r="B406" s="24">
        <v>0</v>
      </c>
      <c r="C406" s="24">
        <v>0</v>
      </c>
      <c r="D406" s="24">
        <v>0</v>
      </c>
      <c r="E406" s="24">
        <v>0</v>
      </c>
      <c r="F406" s="24">
        <v>0</v>
      </c>
      <c r="H406" s="28">
        <f>CI394*BK407</f>
        <v>0</v>
      </c>
      <c r="I406" s="28">
        <f>CJ394*BF407</f>
        <v>0</v>
      </c>
      <c r="J406" s="28">
        <f>CK394*BG407</f>
        <v>0</v>
      </c>
      <c r="K406" s="28">
        <f>CL394*BH407</f>
        <v>0</v>
      </c>
      <c r="L406" s="28">
        <f>CM394*BI407</f>
        <v>0</v>
      </c>
      <c r="CO406" s="3">
        <v>1</v>
      </c>
      <c r="CP406" s="3">
        <v>1</v>
      </c>
    </row>
    <row r="407" spans="1:178" ht="16.5" customHeight="1" x14ac:dyDescent="0.25">
      <c r="A407" s="24">
        <v>0</v>
      </c>
      <c r="B407" s="24">
        <v>0</v>
      </c>
      <c r="C407" s="24">
        <v>0</v>
      </c>
      <c r="D407" s="24">
        <v>0</v>
      </c>
      <c r="E407" s="24">
        <v>0</v>
      </c>
      <c r="F407" s="24">
        <v>0</v>
      </c>
      <c r="H407" s="28">
        <f>CI394*BK407</f>
        <v>0</v>
      </c>
      <c r="I407" s="28">
        <f>CJ394*BF407</f>
        <v>0</v>
      </c>
      <c r="J407" s="28">
        <f>CK394*BG407</f>
        <v>0</v>
      </c>
      <c r="K407" s="28">
        <f>CL394*BH407</f>
        <v>0</v>
      </c>
      <c r="L407" s="28">
        <f>CM394*BI407</f>
        <v>0</v>
      </c>
      <c r="S407" s="60" t="str">
        <f>IF(BK407=1,"P 3","")</f>
        <v/>
      </c>
      <c r="T407" s="5" t="s">
        <v>5</v>
      </c>
      <c r="Y407" s="53"/>
      <c r="Z407" s="54"/>
      <c r="AA407" s="53"/>
      <c r="AB407" s="54"/>
      <c r="AC407" s="53"/>
      <c r="AD407" s="54"/>
      <c r="AE407" s="53"/>
      <c r="AF407" s="54"/>
      <c r="AG407" s="53"/>
      <c r="AH407" s="54"/>
      <c r="AI407" s="53"/>
      <c r="AJ407" s="54"/>
      <c r="AK407" s="53"/>
      <c r="AL407" s="54"/>
      <c r="AM407" s="53"/>
      <c r="AN407" s="54"/>
      <c r="AO407" s="53"/>
      <c r="AP407" s="54"/>
      <c r="AQ407" s="53"/>
      <c r="AR407" s="54"/>
      <c r="AS407" s="3"/>
      <c r="AW407" s="61"/>
      <c r="AX407" s="62"/>
      <c r="AY407" s="63"/>
      <c r="BA407" s="44">
        <f>SUM(Y407:AR407)*BK407</f>
        <v>0</v>
      </c>
      <c r="BB407" s="68"/>
      <c r="BC407" s="45"/>
      <c r="BF407" s="15">
        <f>IF(Y397="X", IF($BK$4&gt;=30,1,0),0)</f>
        <v>0</v>
      </c>
      <c r="BG407" s="15">
        <f>IF(AF397="X", IF($BK$5&gt;=30,1,0),0)</f>
        <v>0</v>
      </c>
      <c r="BH407" s="15">
        <f>IF(AM397="X", IF($BK$6&gt;=30,1,0),0)</f>
        <v>0</v>
      </c>
      <c r="BI407" s="15">
        <f>IF(AT397="X", IF($BK$7&gt;=30,1,0),0)</f>
        <v>0</v>
      </c>
      <c r="BK407" s="15">
        <f>SUM(BF407:BI407)</f>
        <v>0</v>
      </c>
      <c r="BN407" s="59" t="str">
        <f>IF($CI394=0, "", IF($BK407=0, IF(Y407&lt;&gt;0, 999,-1),Y407))</f>
        <v/>
      </c>
      <c r="BO407" s="59"/>
      <c r="BP407" s="59" t="str">
        <f>IF($CI394=0, "", IF($BK407=0, IF(AA407&lt;&gt;0, 999,-1),AA407))</f>
        <v/>
      </c>
      <c r="BQ407" s="59"/>
      <c r="BR407" s="59" t="str">
        <f>IF($CI394=0, "", IF($BK407=0, IF(AC407&lt;&gt;0, 999,-1),AC407))</f>
        <v/>
      </c>
      <c r="BS407" s="59"/>
      <c r="BT407" s="59" t="str">
        <f>IF($CI394=0, "", IF($BK407=0, IF(AE407&lt;&gt;0, 999,-1),AE407))</f>
        <v/>
      </c>
      <c r="BU407" s="59"/>
      <c r="BV407" s="59" t="str">
        <f>IF($CI394=0, "", IF($BK407=0, IF(AG407&lt;&gt;0, 999,-1),AG407))</f>
        <v/>
      </c>
      <c r="BW407" s="59"/>
      <c r="BX407" s="59" t="str">
        <f>IF($CI394=0, "", IF($BK407=0, IF(AI407&lt;&gt;0, 999,-1),AI407))</f>
        <v/>
      </c>
      <c r="BY407" s="59"/>
      <c r="BZ407" s="59" t="str">
        <f>IF($CI394=0, "", IF($BK407=0, IF(AK407&lt;&gt;0, 999,-1),AK407))</f>
        <v/>
      </c>
      <c r="CA407" s="59"/>
      <c r="CB407" s="59" t="str">
        <f>IF($CI394=0, "", IF($BK407=0, IF(AM407&lt;&gt;0, 999,-1),AM407))</f>
        <v/>
      </c>
      <c r="CC407" s="59"/>
      <c r="CD407" s="59" t="str">
        <f>IF($CI394=0, "", IF($BK407=0, IF(AO407&lt;&gt;0, 999,-1),AO407))</f>
        <v/>
      </c>
      <c r="CE407" s="59"/>
      <c r="CF407" s="59" t="str">
        <f>IF($CI394=0, "", IF($BK407=0, IF(AQ407&lt;&gt;0, 999,-1),AQ407))</f>
        <v/>
      </c>
      <c r="CG407" s="59"/>
      <c r="CH407" s="3"/>
      <c r="CO407" s="3">
        <v>1</v>
      </c>
      <c r="CP407" s="3">
        <v>1</v>
      </c>
    </row>
    <row r="408" spans="1:178" ht="16.5" customHeight="1" x14ac:dyDescent="0.25">
      <c r="A408" s="24">
        <v>0</v>
      </c>
      <c r="B408" s="24">
        <v>0</v>
      </c>
      <c r="C408" s="24">
        <v>0</v>
      </c>
      <c r="D408" s="24">
        <v>0</v>
      </c>
      <c r="E408" s="24">
        <v>0</v>
      </c>
      <c r="F408" s="24">
        <v>0</v>
      </c>
      <c r="H408" s="28">
        <f>CI394*BK407</f>
        <v>0</v>
      </c>
      <c r="I408" s="28">
        <f>CJ394*BF407</f>
        <v>0</v>
      </c>
      <c r="J408" s="28">
        <f>CK394*BG407</f>
        <v>0</v>
      </c>
      <c r="K408" s="28">
        <f>CL394*BH407</f>
        <v>0</v>
      </c>
      <c r="L408" s="28">
        <f>CM394*BI407</f>
        <v>0</v>
      </c>
      <c r="S408" s="60"/>
      <c r="T408" s="5" t="s">
        <v>6</v>
      </c>
      <c r="Z408" s="27" t="s">
        <v>32</v>
      </c>
      <c r="AA408" s="55">
        <f>IF(AO405&lt;&gt;0, AO405+1*BK407,0)</f>
        <v>0</v>
      </c>
      <c r="AB408" s="56"/>
      <c r="AC408" s="56"/>
      <c r="AD408" s="57"/>
      <c r="AN408" s="27" t="s">
        <v>33</v>
      </c>
      <c r="AO408" s="55">
        <f>IF(AA408*BK407&lt;&gt;0, AA408+10/BK408-1,AA408)</f>
        <v>0</v>
      </c>
      <c r="AP408" s="56"/>
      <c r="AQ408" s="56"/>
      <c r="AR408" s="57"/>
      <c r="AW408" s="58" t="s">
        <v>12</v>
      </c>
      <c r="AX408" s="58"/>
      <c r="AY408" s="58"/>
      <c r="BF408" s="15">
        <f>BF407*$BY$4</f>
        <v>0</v>
      </c>
      <c r="BG408" s="15">
        <f>BG407*$BY$5</f>
        <v>0</v>
      </c>
      <c r="BH408" s="15">
        <f>BH407*$BY$6</f>
        <v>0</v>
      </c>
      <c r="BI408" s="15">
        <f>BI407*$BY$7</f>
        <v>0</v>
      </c>
      <c r="BK408" s="15">
        <f>SUM(BF408:BI408)</f>
        <v>0</v>
      </c>
      <c r="CO408" s="3">
        <v>1</v>
      </c>
      <c r="CP408" s="3">
        <v>1</v>
      </c>
    </row>
    <row r="409" spans="1:178" ht="3" customHeight="1" x14ac:dyDescent="0.25">
      <c r="A409" s="24">
        <v>0</v>
      </c>
      <c r="B409" s="24">
        <v>0</v>
      </c>
      <c r="C409" s="24">
        <v>0</v>
      </c>
      <c r="D409" s="24">
        <v>0</v>
      </c>
      <c r="E409" s="24">
        <v>0</v>
      </c>
      <c r="F409" s="24">
        <v>0</v>
      </c>
      <c r="H409" s="28">
        <f>CI394*BK410</f>
        <v>0</v>
      </c>
      <c r="I409" s="28">
        <f>CJ394*BF410</f>
        <v>0</v>
      </c>
      <c r="J409" s="28">
        <f>CK394*BG410</f>
        <v>0</v>
      </c>
      <c r="K409" s="28">
        <f>CL394*BH410</f>
        <v>0</v>
      </c>
      <c r="L409" s="28">
        <f>CM394*BI410</f>
        <v>0</v>
      </c>
      <c r="CO409" s="3">
        <v>1</v>
      </c>
      <c r="CP409" s="3">
        <v>1</v>
      </c>
    </row>
    <row r="410" spans="1:178" ht="16.5" customHeight="1" x14ac:dyDescent="0.25">
      <c r="A410" s="24">
        <v>0</v>
      </c>
      <c r="B410" s="24">
        <v>0</v>
      </c>
      <c r="C410" s="24">
        <v>0</v>
      </c>
      <c r="D410" s="24">
        <v>0</v>
      </c>
      <c r="E410" s="24">
        <v>0</v>
      </c>
      <c r="F410" s="24">
        <v>0</v>
      </c>
      <c r="H410" s="28">
        <f>CI394*BK410</f>
        <v>0</v>
      </c>
      <c r="I410" s="28">
        <f>CJ394*BF410</f>
        <v>0</v>
      </c>
      <c r="J410" s="28">
        <f>CK394*BG410</f>
        <v>0</v>
      </c>
      <c r="K410" s="28">
        <f>CL394*BH410</f>
        <v>0</v>
      </c>
      <c r="L410" s="28">
        <f>CM394*BI410</f>
        <v>0</v>
      </c>
      <c r="S410" s="60" t="str">
        <f>IF(BK410=1,"P 4","")</f>
        <v/>
      </c>
      <c r="T410" s="5" t="s">
        <v>5</v>
      </c>
      <c r="Y410" s="53"/>
      <c r="Z410" s="54"/>
      <c r="AA410" s="53"/>
      <c r="AB410" s="54"/>
      <c r="AC410" s="53"/>
      <c r="AD410" s="54"/>
      <c r="AE410" s="53"/>
      <c r="AF410" s="54"/>
      <c r="AG410" s="53"/>
      <c r="AH410" s="54"/>
      <c r="AI410" s="53"/>
      <c r="AJ410" s="54"/>
      <c r="AK410" s="53"/>
      <c r="AL410" s="54"/>
      <c r="AM410" s="53"/>
      <c r="AN410" s="54"/>
      <c r="AO410" s="53"/>
      <c r="AP410" s="54"/>
      <c r="AQ410" s="53"/>
      <c r="AR410" s="54"/>
      <c r="AS410" s="3"/>
      <c r="AW410" s="61"/>
      <c r="AX410" s="62"/>
      <c r="AY410" s="63"/>
      <c r="BA410" s="44">
        <f>SUM(Y410:AR410)*BK410</f>
        <v>0</v>
      </c>
      <c r="BB410" s="68"/>
      <c r="BC410" s="45"/>
      <c r="BF410" s="15">
        <f>IF(Y397="X", IF($BK$4&gt;=40,1,0),0)</f>
        <v>0</v>
      </c>
      <c r="BG410" s="15">
        <f>IF(AF397="X", IF($BK$5&gt;=40,1,0),0)</f>
        <v>0</v>
      </c>
      <c r="BH410" s="15">
        <f>IF(AM397="X", IF($BK$6&gt;=40,1,0),0)</f>
        <v>0</v>
      </c>
      <c r="BI410" s="15">
        <f>IF(AT397="X", IF($BK$7&gt;=30,1,0),0)</f>
        <v>0</v>
      </c>
      <c r="BK410" s="15">
        <f>SUM(BF410:BI410)</f>
        <v>0</v>
      </c>
      <c r="BN410" s="59" t="str">
        <f>IF($CI394=0, "", IF($BK410=0, IF(Y410&lt;&gt;0, 999,-1),Y410))</f>
        <v/>
      </c>
      <c r="BO410" s="59"/>
      <c r="BP410" s="59" t="str">
        <f>IF($CI394=0, "", IF($BK410=0, IF(AA410&lt;&gt;0, 999,-1),AA410))</f>
        <v/>
      </c>
      <c r="BQ410" s="59"/>
      <c r="BR410" s="59" t="str">
        <f>IF($CI394=0, "", IF($BK410=0, IF(AC410&lt;&gt;0, 999,-1),AC410))</f>
        <v/>
      </c>
      <c r="BS410" s="59"/>
      <c r="BT410" s="59" t="str">
        <f>IF($CI394=0, "", IF($BK410=0, IF(AE410&lt;&gt;0, 999,-1),AE410))</f>
        <v/>
      </c>
      <c r="BU410" s="59"/>
      <c r="BV410" s="59" t="str">
        <f>IF($CI394=0, "", IF($BK410=0, IF(AG410&lt;&gt;0, 999,-1),AG410))</f>
        <v/>
      </c>
      <c r="BW410" s="59"/>
      <c r="BX410" s="59" t="str">
        <f>IF($CI394=0, "", IF($BK410=0, IF(AI410&lt;&gt;0, 999,-1),AI410))</f>
        <v/>
      </c>
      <c r="BY410" s="59"/>
      <c r="BZ410" s="59" t="str">
        <f>IF($CI394=0, "", IF($BK410=0, IF(AK410&lt;&gt;0, 999,-1),AK410))</f>
        <v/>
      </c>
      <c r="CA410" s="59"/>
      <c r="CB410" s="59" t="str">
        <f>IF($CI394=0, "", IF($BK410=0, IF(AM410&lt;&gt;0, 999,-1),AM410))</f>
        <v/>
      </c>
      <c r="CC410" s="59"/>
      <c r="CD410" s="59" t="str">
        <f>IF($CI394=0, "", IF($BK410=0, IF(AO410&lt;&gt;0, 999,-1),AO410))</f>
        <v/>
      </c>
      <c r="CE410" s="59"/>
      <c r="CF410" s="59" t="str">
        <f>IF($CI394=0, "", IF($BK410=0, IF(AQ410&lt;&gt;0, 999,-1),AQ410))</f>
        <v/>
      </c>
      <c r="CG410" s="59"/>
      <c r="CH410" s="3"/>
      <c r="CO410" s="3">
        <v>1</v>
      </c>
      <c r="CP410" s="3">
        <v>1</v>
      </c>
    </row>
    <row r="411" spans="1:178" ht="16.5" customHeight="1" x14ac:dyDescent="0.25">
      <c r="A411" s="24">
        <v>0</v>
      </c>
      <c r="B411" s="24">
        <v>0</v>
      </c>
      <c r="C411" s="24">
        <v>0</v>
      </c>
      <c r="D411" s="24">
        <v>0</v>
      </c>
      <c r="E411" s="24">
        <v>0</v>
      </c>
      <c r="F411" s="24">
        <v>0</v>
      </c>
      <c r="H411" s="28">
        <f>CI394*BK410</f>
        <v>0</v>
      </c>
      <c r="I411" s="28">
        <f>CJ394*BF410</f>
        <v>0</v>
      </c>
      <c r="J411" s="28">
        <f>CK394*BG410</f>
        <v>0</v>
      </c>
      <c r="K411" s="28">
        <f>CL394*BH410</f>
        <v>0</v>
      </c>
      <c r="L411" s="28">
        <f>CM394*BI410</f>
        <v>0</v>
      </c>
      <c r="S411" s="60"/>
      <c r="T411" s="5" t="s">
        <v>6</v>
      </c>
      <c r="Z411" s="27" t="s">
        <v>32</v>
      </c>
      <c r="AA411" s="55">
        <f>IF(AO408&lt;&gt;0, AO408+1*BK410,0)</f>
        <v>0</v>
      </c>
      <c r="AB411" s="56"/>
      <c r="AC411" s="56"/>
      <c r="AD411" s="57"/>
      <c r="AN411" s="27" t="s">
        <v>33</v>
      </c>
      <c r="AO411" s="55">
        <f>IF(AA411*BK410&lt;&gt;0, AA411+10/BK411-1,AA411)</f>
        <v>0</v>
      </c>
      <c r="AP411" s="56"/>
      <c r="AQ411" s="56"/>
      <c r="AR411" s="57"/>
      <c r="AW411" s="58" t="s">
        <v>12</v>
      </c>
      <c r="AX411" s="58"/>
      <c r="AY411" s="58"/>
      <c r="BF411" s="15">
        <f>BF410*$BY$4</f>
        <v>0</v>
      </c>
      <c r="BG411" s="15">
        <f>BG410*$BY$5</f>
        <v>0</v>
      </c>
      <c r="BH411" s="15">
        <f>BH410*$BY$6</f>
        <v>0</v>
      </c>
      <c r="BI411" s="15">
        <f>BI410*$BY$7</f>
        <v>0</v>
      </c>
      <c r="BK411" s="15">
        <f>SUM(BF411:BI411)</f>
        <v>0</v>
      </c>
      <c r="CO411" s="3">
        <v>1</v>
      </c>
      <c r="CP411" s="3">
        <v>1</v>
      </c>
    </row>
    <row r="412" spans="1:178" ht="3" customHeight="1" x14ac:dyDescent="0.25">
      <c r="A412" s="24">
        <v>0</v>
      </c>
      <c r="B412" s="24">
        <v>0</v>
      </c>
      <c r="C412" s="24">
        <v>0</v>
      </c>
      <c r="D412" s="24">
        <v>0</v>
      </c>
      <c r="E412" s="24">
        <v>0</v>
      </c>
      <c r="F412" s="24">
        <v>0</v>
      </c>
      <c r="H412" s="28">
        <f>CI394</f>
        <v>0</v>
      </c>
      <c r="I412" s="28">
        <f>CJ394</f>
        <v>0</v>
      </c>
      <c r="J412" s="28">
        <f>CK394</f>
        <v>0</v>
      </c>
      <c r="K412" s="28">
        <f>CL394</f>
        <v>0</v>
      </c>
      <c r="L412" s="28">
        <f>CM394</f>
        <v>0</v>
      </c>
      <c r="CO412" s="3">
        <v>1</v>
      </c>
      <c r="CP412" s="3">
        <v>1</v>
      </c>
    </row>
    <row r="413" spans="1:178" s="20" customFormat="1" ht="16.5" customHeight="1" x14ac:dyDescent="0.25">
      <c r="A413" s="24">
        <v>0</v>
      </c>
      <c r="B413" s="24">
        <v>0</v>
      </c>
      <c r="C413" s="24">
        <v>0</v>
      </c>
      <c r="D413" s="24">
        <v>0</v>
      </c>
      <c r="E413" s="24">
        <v>0</v>
      </c>
      <c r="F413" s="24">
        <v>0</v>
      </c>
      <c r="G413" s="16"/>
      <c r="H413" s="28">
        <f>CI394</f>
        <v>0</v>
      </c>
      <c r="I413" s="28">
        <f>CJ394</f>
        <v>0</v>
      </c>
      <c r="J413" s="28">
        <f>CK394</f>
        <v>0</v>
      </c>
      <c r="K413" s="28">
        <f>CL394</f>
        <v>0</v>
      </c>
      <c r="L413" s="28">
        <f>CM394</f>
        <v>0</v>
      </c>
      <c r="T413" s="20" t="s">
        <v>7</v>
      </c>
      <c r="Y413" s="35">
        <f>COUNTIF(CU413:FV413,AA413)</f>
        <v>0</v>
      </c>
      <c r="Z413" s="36" t="s">
        <v>79</v>
      </c>
      <c r="AA413" s="37">
        <f>$BO$12</f>
        <v>10</v>
      </c>
      <c r="AB413" s="35">
        <f>IF(AD413&gt;0,COUNTIF(CU413:FV413,AD413),0)</f>
        <v>0</v>
      </c>
      <c r="AC413" s="36" t="s">
        <v>79</v>
      </c>
      <c r="AD413" s="37">
        <f>AA413-1</f>
        <v>9</v>
      </c>
      <c r="AE413" s="35">
        <f>IF(AG413&gt;0,COUNTIF(CU413:FV413,AG413),0)</f>
        <v>0</v>
      </c>
      <c r="AF413" s="36" t="s">
        <v>79</v>
      </c>
      <c r="AG413" s="37">
        <f>AD413-1</f>
        <v>8</v>
      </c>
      <c r="AH413" s="35">
        <f>IF(AJ413&gt;0,COUNTIF(CU413:FV413,AJ413),0)</f>
        <v>0</v>
      </c>
      <c r="AI413" s="36" t="s">
        <v>79</v>
      </c>
      <c r="AJ413" s="37">
        <f>AG413-1</f>
        <v>7</v>
      </c>
      <c r="AK413" s="35">
        <f>IF(AM413&gt;0,COUNTIF(CU413:FV413,AM413),0)</f>
        <v>0</v>
      </c>
      <c r="AL413" s="36" t="s">
        <v>79</v>
      </c>
      <c r="AM413" s="37">
        <f>AJ413-1</f>
        <v>6</v>
      </c>
      <c r="AN413" s="35">
        <f>IF(AP413&gt;0,COUNTIF(CU413:FV413,AP413),0)</f>
        <v>0</v>
      </c>
      <c r="AO413" s="36" t="s">
        <v>79</v>
      </c>
      <c r="AP413" s="37">
        <f>AM413-1</f>
        <v>5</v>
      </c>
      <c r="AQ413" s="35">
        <f>IF(AS413&gt;0,COUNTIF(CU413:FV413,AS413),0)</f>
        <v>0</v>
      </c>
      <c r="AR413" s="36" t="s">
        <v>79</v>
      </c>
      <c r="AS413" s="37">
        <f>AP413-1</f>
        <v>4</v>
      </c>
      <c r="AW413" s="46">
        <f>AW401*BK401+AW404*BK404+AW407*BK407+AW410*BK410</f>
        <v>0</v>
      </c>
      <c r="AX413" s="47"/>
      <c r="AY413" s="48"/>
      <c r="BK413" s="29">
        <f>IF(AW413&gt;0,1,0)</f>
        <v>0</v>
      </c>
      <c r="CI413" s="16"/>
      <c r="CJ413" s="16"/>
      <c r="CK413" s="16"/>
      <c r="CL413" s="16"/>
      <c r="CM413" s="16"/>
      <c r="CO413" s="3">
        <v>1</v>
      </c>
      <c r="CP413" s="3">
        <v>1</v>
      </c>
      <c r="CU413" s="44">
        <f>Y401</f>
        <v>0</v>
      </c>
      <c r="CV413" s="45"/>
      <c r="CW413" s="44">
        <f>AA401</f>
        <v>0</v>
      </c>
      <c r="CX413" s="45"/>
      <c r="CY413" s="44">
        <f>AC401</f>
        <v>0</v>
      </c>
      <c r="CZ413" s="45"/>
      <c r="DA413" s="44">
        <f>AE401</f>
        <v>0</v>
      </c>
      <c r="DB413" s="45"/>
      <c r="DC413" s="44">
        <f>AG401</f>
        <v>0</v>
      </c>
      <c r="DD413" s="45"/>
      <c r="DE413" s="44">
        <f>AI401</f>
        <v>0</v>
      </c>
      <c r="DF413" s="45"/>
      <c r="DG413" s="44">
        <f>AK401</f>
        <v>0</v>
      </c>
      <c r="DH413" s="45"/>
      <c r="DI413" s="44">
        <f>AM401</f>
        <v>0</v>
      </c>
      <c r="DJ413" s="45"/>
      <c r="DK413" s="44">
        <f>AO401</f>
        <v>0</v>
      </c>
      <c r="DL413" s="45"/>
      <c r="DM413" s="44">
        <f>AQ401</f>
        <v>0</v>
      </c>
      <c r="DN413" s="45"/>
      <c r="DO413" s="44">
        <f>Y404</f>
        <v>0</v>
      </c>
      <c r="DP413" s="45"/>
      <c r="DQ413" s="44">
        <f>AA404</f>
        <v>0</v>
      </c>
      <c r="DR413" s="45"/>
      <c r="DS413" s="44">
        <f>AC404</f>
        <v>0</v>
      </c>
      <c r="DT413" s="45"/>
      <c r="DU413" s="44">
        <f>AE404</f>
        <v>0</v>
      </c>
      <c r="DV413" s="45"/>
      <c r="DW413" s="44">
        <f>AG404</f>
        <v>0</v>
      </c>
      <c r="DX413" s="45"/>
      <c r="DY413" s="44">
        <f>AI404</f>
        <v>0</v>
      </c>
      <c r="DZ413" s="45"/>
      <c r="EA413" s="44">
        <f>AK404</f>
        <v>0</v>
      </c>
      <c r="EB413" s="45"/>
      <c r="EC413" s="44">
        <f>AM404</f>
        <v>0</v>
      </c>
      <c r="ED413" s="45"/>
      <c r="EE413" s="44">
        <f>AO404</f>
        <v>0</v>
      </c>
      <c r="EF413" s="45"/>
      <c r="EG413" s="44">
        <f>AQ404</f>
        <v>0</v>
      </c>
      <c r="EH413" s="45"/>
      <c r="EI413" s="44">
        <f>Y407</f>
        <v>0</v>
      </c>
      <c r="EJ413" s="45"/>
      <c r="EK413" s="44">
        <f>AA407</f>
        <v>0</v>
      </c>
      <c r="EL413" s="45"/>
      <c r="EM413" s="44">
        <f>AC407</f>
        <v>0</v>
      </c>
      <c r="EN413" s="45"/>
      <c r="EO413" s="44">
        <f>AE407</f>
        <v>0</v>
      </c>
      <c r="EP413" s="45"/>
      <c r="EQ413" s="44">
        <f>AG407</f>
        <v>0</v>
      </c>
      <c r="ER413" s="45"/>
      <c r="ES413" s="44">
        <f>AI407</f>
        <v>0</v>
      </c>
      <c r="ET413" s="45"/>
      <c r="EU413" s="44">
        <f>AK407</f>
        <v>0</v>
      </c>
      <c r="EV413" s="45"/>
      <c r="EW413" s="44">
        <f>AM407</f>
        <v>0</v>
      </c>
      <c r="EX413" s="45"/>
      <c r="EY413" s="44">
        <f>AO407</f>
        <v>0</v>
      </c>
      <c r="EZ413" s="45"/>
      <c r="FA413" s="44">
        <f>AQ407</f>
        <v>0</v>
      </c>
      <c r="FB413" s="45"/>
      <c r="FC413" s="44">
        <f>Y410</f>
        <v>0</v>
      </c>
      <c r="FD413" s="45"/>
      <c r="FE413" s="44">
        <f>AA410</f>
        <v>0</v>
      </c>
      <c r="FF413" s="45"/>
      <c r="FG413" s="44">
        <f>AC410</f>
        <v>0</v>
      </c>
      <c r="FH413" s="45"/>
      <c r="FI413" s="44">
        <f>AE410</f>
        <v>0</v>
      </c>
      <c r="FJ413" s="45"/>
      <c r="FK413" s="44">
        <f>AG410</f>
        <v>0</v>
      </c>
      <c r="FL413" s="45"/>
      <c r="FM413" s="44">
        <f>AI410</f>
        <v>0</v>
      </c>
      <c r="FN413" s="45"/>
      <c r="FO413" s="44">
        <f>AK410</f>
        <v>0</v>
      </c>
      <c r="FP413" s="45"/>
      <c r="FQ413" s="44">
        <f>AM410</f>
        <v>0</v>
      </c>
      <c r="FR413" s="45"/>
      <c r="FS413" s="44">
        <f>AO410</f>
        <v>0</v>
      </c>
      <c r="FT413" s="45"/>
      <c r="FU413" s="44">
        <f>AQ410</f>
        <v>0</v>
      </c>
      <c r="FV413" s="45"/>
    </row>
    <row r="414" spans="1:178" ht="3" customHeight="1" x14ac:dyDescent="0.25">
      <c r="A414" s="24">
        <v>1</v>
      </c>
      <c r="B414" s="28">
        <f>CI394</f>
        <v>0</v>
      </c>
      <c r="C414" s="28">
        <f>CJ394</f>
        <v>0</v>
      </c>
      <c r="D414" s="28">
        <f>CK394</f>
        <v>0</v>
      </c>
      <c r="E414" s="28">
        <f>CL394</f>
        <v>0</v>
      </c>
      <c r="F414" s="28">
        <f>CM394</f>
        <v>0</v>
      </c>
      <c r="H414" s="28">
        <f>CI394</f>
        <v>0</v>
      </c>
      <c r="I414" s="28">
        <f>CJ394</f>
        <v>0</v>
      </c>
      <c r="J414" s="28">
        <f>CK394</f>
        <v>0</v>
      </c>
      <c r="K414" s="28">
        <f>CL394</f>
        <v>0</v>
      </c>
      <c r="L414" s="28">
        <f>CM394</f>
        <v>0</v>
      </c>
      <c r="N414" s="22"/>
      <c r="O414" s="22"/>
      <c r="P414" s="22"/>
      <c r="Q414" s="22"/>
      <c r="R414" s="22"/>
      <c r="S414" s="22"/>
      <c r="T414" s="22"/>
      <c r="U414" s="22"/>
      <c r="V414" s="22"/>
      <c r="W414" s="22"/>
      <c r="X414" s="22"/>
      <c r="Y414" s="22"/>
      <c r="Z414" s="22"/>
      <c r="AA414" s="22"/>
      <c r="AB414" s="22"/>
      <c r="AC414" s="22"/>
      <c r="AD414" s="22"/>
      <c r="AE414" s="22"/>
      <c r="AF414" s="22"/>
      <c r="AG414" s="22"/>
      <c r="AH414" s="22"/>
      <c r="AI414" s="22"/>
      <c r="AJ414" s="22"/>
      <c r="AK414" s="22"/>
      <c r="AL414" s="22"/>
      <c r="AM414" s="22"/>
      <c r="AN414" s="22"/>
      <c r="AO414" s="22"/>
      <c r="AP414" s="22"/>
      <c r="AQ414" s="22"/>
      <c r="AR414" s="22"/>
      <c r="AS414" s="22"/>
      <c r="AT414" s="22"/>
      <c r="AU414" s="22"/>
      <c r="AV414" s="22"/>
      <c r="AW414" s="22"/>
      <c r="AX414" s="22"/>
      <c r="AY414" s="22"/>
      <c r="CO414" s="3">
        <v>1</v>
      </c>
      <c r="CP414" s="3">
        <v>1</v>
      </c>
    </row>
    <row r="415" spans="1:178" ht="3" customHeight="1" x14ac:dyDescent="0.25">
      <c r="A415" s="24">
        <v>1</v>
      </c>
      <c r="B415" s="28">
        <f>CI416</f>
        <v>0</v>
      </c>
      <c r="C415" s="28">
        <f>CJ416</f>
        <v>0</v>
      </c>
      <c r="D415" s="28">
        <f>CK416</f>
        <v>0</v>
      </c>
      <c r="E415" s="28">
        <f>CL416</f>
        <v>0</v>
      </c>
      <c r="F415" s="28">
        <f>CM416</f>
        <v>0</v>
      </c>
      <c r="H415" s="28">
        <f>CI416</f>
        <v>0</v>
      </c>
      <c r="I415" s="28">
        <f>CJ416</f>
        <v>0</v>
      </c>
      <c r="J415" s="28">
        <f>CK416</f>
        <v>0</v>
      </c>
      <c r="K415" s="28">
        <f>CL416</f>
        <v>0</v>
      </c>
      <c r="L415" s="28">
        <f>CM416</f>
        <v>0</v>
      </c>
      <c r="CO415" s="3">
        <v>1</v>
      </c>
      <c r="CP415" s="3">
        <v>1</v>
      </c>
    </row>
    <row r="416" spans="1:178" ht="16.5" customHeight="1" x14ac:dyDescent="0.25">
      <c r="A416" s="24">
        <v>1</v>
      </c>
      <c r="B416" s="28">
        <f>CI416</f>
        <v>0</v>
      </c>
      <c r="C416" s="28">
        <f>CJ416</f>
        <v>0</v>
      </c>
      <c r="D416" s="28">
        <f>CK416</f>
        <v>0</v>
      </c>
      <c r="E416" s="28">
        <f>CL416</f>
        <v>0</v>
      </c>
      <c r="F416" s="28">
        <f>CM416</f>
        <v>0</v>
      </c>
      <c r="H416" s="28">
        <f>CI416</f>
        <v>0</v>
      </c>
      <c r="I416" s="28">
        <f>CJ416</f>
        <v>0</v>
      </c>
      <c r="J416" s="28">
        <f>CK416</f>
        <v>0</v>
      </c>
      <c r="K416" s="28">
        <f>CL416</f>
        <v>0</v>
      </c>
      <c r="L416" s="28">
        <f>CM416</f>
        <v>0</v>
      </c>
      <c r="N416" s="20" t="s">
        <v>30</v>
      </c>
      <c r="Q416" s="16">
        <f>Q394+1</f>
        <v>19</v>
      </c>
      <c r="R416" s="16"/>
      <c r="S416" s="5" t="s">
        <v>2</v>
      </c>
      <c r="Y416" s="49"/>
      <c r="Z416" s="50"/>
      <c r="AA416" s="50"/>
      <c r="AB416" s="50"/>
      <c r="AC416" s="50"/>
      <c r="AD416" s="50"/>
      <c r="AE416" s="50"/>
      <c r="AF416" s="50"/>
      <c r="AG416" s="50"/>
      <c r="AH416" s="50"/>
      <c r="AI416" s="50"/>
      <c r="AJ416" s="50"/>
      <c r="AK416" s="50"/>
      <c r="AL416" s="50"/>
      <c r="AM416" s="50"/>
      <c r="AN416" s="50"/>
      <c r="AO416" s="50"/>
      <c r="AP416" s="51"/>
      <c r="AS416" s="5" t="s">
        <v>23</v>
      </c>
      <c r="AV416" s="52"/>
      <c r="AW416" s="52"/>
      <c r="AX416" s="52"/>
      <c r="AY416" s="52"/>
      <c r="BA416" s="73">
        <f>IF(AW435&gt;0, IF(LEN(Y416)&gt;3,Y416,"Name fehlt"),Y416)</f>
        <v>0</v>
      </c>
      <c r="BB416" s="73"/>
      <c r="BC416" s="73"/>
      <c r="BD416" s="73"/>
      <c r="BE416" s="73"/>
      <c r="BI416" s="64">
        <f>IF(LEN(Y416)&gt;3, DATE((AW$1-BN417),12,31),0)</f>
        <v>0</v>
      </c>
      <c r="BJ416" s="64"/>
      <c r="BK416" s="64"/>
      <c r="BL416" s="64"/>
      <c r="BN416" s="25"/>
      <c r="BO416" s="25"/>
      <c r="BP416" s="25"/>
      <c r="BQ416" s="64">
        <f>IF(LEN(Y416)&gt;3, DATE((AW$1-BV417),1,1),0)</f>
        <v>0</v>
      </c>
      <c r="BR416" s="64"/>
      <c r="BS416" s="64"/>
      <c r="BT416" s="64"/>
      <c r="CI416" s="3">
        <f>IF(LEN(Y416)&gt;3,1,0)</f>
        <v>0</v>
      </c>
      <c r="CJ416" s="3">
        <f>IF(Y419="X",CI416,0)</f>
        <v>0</v>
      </c>
      <c r="CK416" s="3">
        <f>IF(AF419="X",CI416,0)</f>
        <v>0</v>
      </c>
      <c r="CL416" s="3">
        <f>IF(AM419="X",CI416,0)</f>
        <v>0</v>
      </c>
      <c r="CM416" s="3">
        <f>IF(AT419="X",CI416,0)</f>
        <v>0</v>
      </c>
      <c r="CO416" s="3">
        <v>1</v>
      </c>
      <c r="CP416" s="3">
        <v>1</v>
      </c>
    </row>
    <row r="417" spans="1:94" ht="16.5" customHeight="1" x14ac:dyDescent="0.25">
      <c r="A417" s="24">
        <v>1</v>
      </c>
      <c r="B417" s="28">
        <f>CI416</f>
        <v>0</v>
      </c>
      <c r="C417" s="28">
        <f>CJ416</f>
        <v>0</v>
      </c>
      <c r="D417" s="28">
        <f>CK416</f>
        <v>0</v>
      </c>
      <c r="E417" s="28">
        <f>CL416</f>
        <v>0</v>
      </c>
      <c r="F417" s="28">
        <f>CM416</f>
        <v>0</v>
      </c>
      <c r="H417" s="28">
        <f>CI416</f>
        <v>0</v>
      </c>
      <c r="I417" s="28">
        <f>CJ416</f>
        <v>0</v>
      </c>
      <c r="J417" s="28">
        <f>CK416</f>
        <v>0</v>
      </c>
      <c r="K417" s="28">
        <f>CL416</f>
        <v>0</v>
      </c>
      <c r="L417" s="28">
        <f>CM416</f>
        <v>0</v>
      </c>
      <c r="S417" s="5" t="s">
        <v>3</v>
      </c>
      <c r="Y417" s="49"/>
      <c r="Z417" s="50"/>
      <c r="AA417" s="50"/>
      <c r="AB417" s="50"/>
      <c r="AC417" s="50"/>
      <c r="AD417" s="50"/>
      <c r="AE417" s="50"/>
      <c r="AF417" s="50"/>
      <c r="AG417" s="50"/>
      <c r="AH417" s="50"/>
      <c r="AI417" s="50"/>
      <c r="AJ417" s="50"/>
      <c r="AK417" s="50"/>
      <c r="AL417" s="50"/>
      <c r="AM417" s="50"/>
      <c r="AN417" s="50"/>
      <c r="AO417" s="50"/>
      <c r="AP417" s="51"/>
      <c r="AS417" s="5" t="s">
        <v>11</v>
      </c>
      <c r="AW417" s="44" t="str">
        <f>IF(YEAR(AV416)&gt;1900,$AW$1-YEAR(AV416),"")</f>
        <v/>
      </c>
      <c r="AX417" s="68"/>
      <c r="AY417" s="45"/>
      <c r="BA417" s="73">
        <f>IF(LEN(Y416)&gt;3, IF(LEN(Y417)&gt;3, Y417, "Ort fehlt"),Y417)</f>
        <v>0</v>
      </c>
      <c r="BB417" s="73"/>
      <c r="BC417" s="73"/>
      <c r="BD417" s="73"/>
      <c r="BE417" s="73"/>
      <c r="BI417" s="15">
        <f>IF(Y419="X", $BG$4,0)</f>
        <v>0</v>
      </c>
      <c r="BJ417" s="15">
        <f>IF(AF419="X", $BG$5,0)</f>
        <v>0</v>
      </c>
      <c r="BK417" s="15">
        <f>IF(AM419="X", $BG$6,0)</f>
        <v>0</v>
      </c>
      <c r="BL417" s="15">
        <f>IF(AT419="X", $BG$7,0)</f>
        <v>0</v>
      </c>
      <c r="BN417" s="15" t="str">
        <f>IF(LEN(Y416)&gt;3, SUM(BI417:BL417),"")</f>
        <v/>
      </c>
      <c r="BQ417" s="15">
        <f>IF(Y419="X", $BI$4,0)</f>
        <v>0</v>
      </c>
      <c r="BR417" s="15">
        <f>IF(AF419="X", $BI$5,0)</f>
        <v>0</v>
      </c>
      <c r="BS417" s="15">
        <f>IF(AM419="X", $BI$6,0)</f>
        <v>0</v>
      </c>
      <c r="BT417" s="15">
        <f>IF(AT419="X", $BI$7,0)</f>
        <v>0</v>
      </c>
      <c r="BV417" s="15" t="str">
        <f>IF(LEN(Y416)&gt;3, SUM(BQ417:BT417),"")</f>
        <v/>
      </c>
      <c r="CO417" s="3">
        <v>1</v>
      </c>
      <c r="CP417" s="3">
        <v>1</v>
      </c>
    </row>
    <row r="418" spans="1:94" ht="3" customHeight="1" x14ac:dyDescent="0.25">
      <c r="A418" s="24">
        <v>1</v>
      </c>
      <c r="B418" s="28">
        <f>CI416</f>
        <v>0</v>
      </c>
      <c r="C418" s="28">
        <f>CJ416</f>
        <v>0</v>
      </c>
      <c r="D418" s="28">
        <f>CK416</f>
        <v>0</v>
      </c>
      <c r="E418" s="28">
        <f>CL416</f>
        <v>0</v>
      </c>
      <c r="F418" s="28">
        <f>CM416</f>
        <v>0</v>
      </c>
      <c r="H418" s="28">
        <f>CI416</f>
        <v>0</v>
      </c>
      <c r="I418" s="28">
        <f>CJ416</f>
        <v>0</v>
      </c>
      <c r="J418" s="28">
        <f>CK416</f>
        <v>0</v>
      </c>
      <c r="K418" s="28">
        <f>CL416</f>
        <v>0</v>
      </c>
      <c r="L418" s="28">
        <f>CM416</f>
        <v>0</v>
      </c>
      <c r="CO418" s="3">
        <v>1</v>
      </c>
      <c r="CP418" s="3">
        <v>1</v>
      </c>
    </row>
    <row r="419" spans="1:94" ht="16.5" customHeight="1" x14ac:dyDescent="0.25">
      <c r="A419" s="24">
        <v>1</v>
      </c>
      <c r="B419" s="28">
        <f>CI416</f>
        <v>0</v>
      </c>
      <c r="C419" s="28">
        <f>CJ416</f>
        <v>0</v>
      </c>
      <c r="D419" s="28">
        <f>CK416</f>
        <v>0</v>
      </c>
      <c r="E419" s="28">
        <f>CL416</f>
        <v>0</v>
      </c>
      <c r="F419" s="28">
        <f>CM416</f>
        <v>0</v>
      </c>
      <c r="H419" s="28">
        <f>CI416</f>
        <v>0</v>
      </c>
      <c r="I419" s="28">
        <f>CJ416</f>
        <v>0</v>
      </c>
      <c r="J419" s="28">
        <f>CK416</f>
        <v>0</v>
      </c>
      <c r="K419" s="28">
        <f>CL416</f>
        <v>0</v>
      </c>
      <c r="L419" s="28">
        <f>CM416</f>
        <v>0</v>
      </c>
      <c r="S419" s="72" t="s">
        <v>8</v>
      </c>
      <c r="T419" s="72"/>
      <c r="U419" s="72"/>
      <c r="V419" s="72"/>
      <c r="W419" s="72"/>
      <c r="Y419" s="1"/>
      <c r="Z419" s="5" t="str">
        <f>$BA$4</f>
        <v>U17-kniend</v>
      </c>
      <c r="AF419" s="1"/>
      <c r="AG419" s="5" t="str">
        <f>$BA$5</f>
        <v>U23-kniend</v>
      </c>
      <c r="AM419" s="1"/>
      <c r="AN419" s="5" t="str">
        <f>$BA$6</f>
        <v>---</v>
      </c>
      <c r="AT419" s="1"/>
      <c r="AU419" s="5" t="str">
        <f>$BA$7</f>
        <v>---</v>
      </c>
      <c r="BA419" s="15" t="str">
        <f>IF(LEN(Y416)&gt;3, IF(AF419="X", "", IF(AM419="X", "", IF(AT419="X","", IF(Y419="X", Y419,9999)))),"")</f>
        <v/>
      </c>
      <c r="BB419" s="3"/>
      <c r="BC419" s="15" t="str">
        <f>IF(LEN(Y416)&gt;3, IF(Y419="X", "", IF(AM419="X", "", IF(AT419="X","", IF(AF419="X", AF419,9999)))),"")</f>
        <v/>
      </c>
      <c r="BD419" s="3"/>
      <c r="BE419" s="15" t="str">
        <f>IF(LEN(Y416)&gt;3, IF(Y419="X", "", IF(AF419="X", "", IF(AT419="X","", IF(AM419="X", AM419,9999)))),"")</f>
        <v/>
      </c>
      <c r="BF419" s="3"/>
      <c r="BG419" s="15" t="str">
        <f>IF(LEN(Y416)&gt;3, IF(Y419="X", "", IF(AF419="X", "", IF(AM419="X", "",IF(AT419="X", AT419,9999)))),"")</f>
        <v/>
      </c>
      <c r="CO419" s="3">
        <v>1</v>
      </c>
      <c r="CP419" s="3">
        <v>1</v>
      </c>
    </row>
    <row r="420" spans="1:94" ht="3" customHeight="1" x14ac:dyDescent="0.25">
      <c r="A420" s="24">
        <v>1</v>
      </c>
      <c r="B420" s="28">
        <f>CI416</f>
        <v>0</v>
      </c>
      <c r="C420" s="28">
        <f>CJ416</f>
        <v>0</v>
      </c>
      <c r="D420" s="28">
        <f>CK416</f>
        <v>0</v>
      </c>
      <c r="E420" s="28">
        <f>CL416</f>
        <v>0</v>
      </c>
      <c r="F420" s="28">
        <f>CM416</f>
        <v>0</v>
      </c>
      <c r="H420" s="28">
        <f>CI416</f>
        <v>0</v>
      </c>
      <c r="I420" s="28">
        <f>CJ416</f>
        <v>0</v>
      </c>
      <c r="J420" s="28">
        <f>CK416</f>
        <v>0</v>
      </c>
      <c r="K420" s="28">
        <f>CL416</f>
        <v>0</v>
      </c>
      <c r="L420" s="28">
        <f>CM416</f>
        <v>0</v>
      </c>
      <c r="CO420" s="3">
        <v>1</v>
      </c>
      <c r="CP420" s="3">
        <v>1</v>
      </c>
    </row>
    <row r="421" spans="1:94" ht="16.5" customHeight="1" x14ac:dyDescent="0.25">
      <c r="A421" s="24">
        <v>1</v>
      </c>
      <c r="B421" s="28">
        <f>CI416</f>
        <v>0</v>
      </c>
      <c r="C421" s="28">
        <f>CJ416</f>
        <v>0</v>
      </c>
      <c r="D421" s="28">
        <f>CK416</f>
        <v>0</v>
      </c>
      <c r="E421" s="28">
        <f>CL416</f>
        <v>0</v>
      </c>
      <c r="F421" s="28">
        <f>CM416</f>
        <v>0</v>
      </c>
      <c r="H421" s="28">
        <f>CI416</f>
        <v>0</v>
      </c>
      <c r="I421" s="28">
        <f>CJ416</f>
        <v>0</v>
      </c>
      <c r="J421" s="28">
        <f>CK416</f>
        <v>0</v>
      </c>
      <c r="K421" s="28">
        <f>CL416</f>
        <v>0</v>
      </c>
      <c r="L421" s="28">
        <f>CM416</f>
        <v>0</v>
      </c>
      <c r="S421" s="5" t="s">
        <v>4</v>
      </c>
      <c r="Y421" s="1"/>
      <c r="Z421" s="5" t="s">
        <v>27</v>
      </c>
      <c r="AZ421" s="26" t="s">
        <v>26</v>
      </c>
      <c r="BA421" s="15" t="str">
        <f>IF(Y419="X", IF(Y421=$BS$4,Y421,IF(Y421=$BT$4,Y421,"XXX")),"")</f>
        <v/>
      </c>
      <c r="BB421" s="15" t="str">
        <f>IF(AF419="X", IF(Y421=$BS$5,Y421,IF(Y421=$BT$5,Y421,"XXX")),"")</f>
        <v/>
      </c>
      <c r="BC421" s="15" t="str">
        <f>IF(AM419="X", IF(Y421=$BS$6,Y421,IF(Y421=$BT$6,Y421,"XXX")),"")</f>
        <v/>
      </c>
      <c r="BD421" s="15" t="str">
        <f>IF(AT419="X", IF(Y421=$BS$7,Y421,IF(Y421=$BT$7,Y421,"XXX")),"")</f>
        <v/>
      </c>
      <c r="BE421" s="18" t="s">
        <v>26</v>
      </c>
      <c r="BF421" s="15" t="str">
        <f>BA421&amp;BB421&amp;BC421&amp;BD421</f>
        <v/>
      </c>
      <c r="BG421" s="26" t="s">
        <v>26</v>
      </c>
      <c r="BK421" s="26" t="s">
        <v>26</v>
      </c>
      <c r="CO421" s="3">
        <v>1</v>
      </c>
      <c r="CP421" s="3">
        <v>1</v>
      </c>
    </row>
    <row r="422" spans="1:94" ht="3" customHeight="1" x14ac:dyDescent="0.25">
      <c r="A422" s="24">
        <v>0</v>
      </c>
      <c r="B422" s="24">
        <v>0</v>
      </c>
      <c r="C422" s="24">
        <v>0</v>
      </c>
      <c r="D422" s="24">
        <v>0</v>
      </c>
      <c r="E422" s="24">
        <v>0</v>
      </c>
      <c r="F422" s="24">
        <v>0</v>
      </c>
      <c r="H422" s="28">
        <f>CI416*BK423</f>
        <v>0</v>
      </c>
      <c r="I422" s="28">
        <f>CJ416*BF423</f>
        <v>0</v>
      </c>
      <c r="J422" s="28">
        <f>CK416*BG423</f>
        <v>0</v>
      </c>
      <c r="K422" s="28">
        <f>CL416*BH423</f>
        <v>0</v>
      </c>
      <c r="L422" s="28">
        <f>CM416*BI423</f>
        <v>0</v>
      </c>
      <c r="CO422" s="3">
        <v>1</v>
      </c>
      <c r="CP422" s="3">
        <v>1</v>
      </c>
    </row>
    <row r="423" spans="1:94" ht="16.5" customHeight="1" x14ac:dyDescent="0.25">
      <c r="A423" s="24">
        <v>0</v>
      </c>
      <c r="B423" s="24">
        <v>0</v>
      </c>
      <c r="C423" s="24">
        <v>0</v>
      </c>
      <c r="D423" s="24">
        <v>0</v>
      </c>
      <c r="E423" s="24">
        <v>0</v>
      </c>
      <c r="F423" s="24">
        <v>0</v>
      </c>
      <c r="H423" s="28">
        <f>CI416*BK423</f>
        <v>0</v>
      </c>
      <c r="I423" s="28">
        <f>CJ416*BF423</f>
        <v>0</v>
      </c>
      <c r="J423" s="28">
        <f>CK416*BG423</f>
        <v>0</v>
      </c>
      <c r="K423" s="28">
        <f>CL416*BH423</f>
        <v>0</v>
      </c>
      <c r="L423" s="28">
        <f>CM416*BI423</f>
        <v>0</v>
      </c>
      <c r="S423" s="60" t="str">
        <f>IF(BK423=1,"P 1","")</f>
        <v/>
      </c>
      <c r="T423" s="5" t="s">
        <v>5</v>
      </c>
      <c r="Y423" s="53"/>
      <c r="Z423" s="54"/>
      <c r="AA423" s="53"/>
      <c r="AB423" s="54"/>
      <c r="AC423" s="53"/>
      <c r="AD423" s="54"/>
      <c r="AE423" s="53"/>
      <c r="AF423" s="54"/>
      <c r="AG423" s="53"/>
      <c r="AH423" s="54"/>
      <c r="AI423" s="53"/>
      <c r="AJ423" s="54"/>
      <c r="AK423" s="53"/>
      <c r="AL423" s="54"/>
      <c r="AM423" s="53"/>
      <c r="AN423" s="54"/>
      <c r="AO423" s="53"/>
      <c r="AP423" s="54"/>
      <c r="AQ423" s="53"/>
      <c r="AR423" s="54"/>
      <c r="AS423" s="3"/>
      <c r="AW423" s="61"/>
      <c r="AX423" s="62"/>
      <c r="AY423" s="63"/>
      <c r="BA423" s="44">
        <f>SUM(Y423:AR423)*BK423</f>
        <v>0</v>
      </c>
      <c r="BB423" s="68"/>
      <c r="BC423" s="45"/>
      <c r="BF423" s="15">
        <f>IF(Y419="X", IF($BK$4&gt;=10,1,0),0)</f>
        <v>0</v>
      </c>
      <c r="BG423" s="15">
        <f>IF(AF419="X", IF($BK$5&gt;=10,1,0),0)</f>
        <v>0</v>
      </c>
      <c r="BH423" s="15">
        <f>IF(AM419="X", IF($BK$6&gt;=10,1,0),0)</f>
        <v>0</v>
      </c>
      <c r="BI423" s="15">
        <f>IF(AT419="X", IF($BK$7&gt;=10,1,0),0)</f>
        <v>0</v>
      </c>
      <c r="BK423" s="15">
        <f>SUM(BF423:BI423)</f>
        <v>0</v>
      </c>
      <c r="BN423" s="59" t="str">
        <f>IF($CI416=0, "", IF($BK423=0, IF(Y423&lt;&gt;0, 999,-1),Y423))</f>
        <v/>
      </c>
      <c r="BO423" s="59"/>
      <c r="BP423" s="59" t="str">
        <f>IF($CI416=0, "", IF($BK423=0, IF(AA423&lt;&gt;0, 999,-1),AA423))</f>
        <v/>
      </c>
      <c r="BQ423" s="59"/>
      <c r="BR423" s="59" t="str">
        <f>IF($CI416=0, "", IF($BK423=0, IF(AC423&lt;&gt;0, 999,-1),AC423))</f>
        <v/>
      </c>
      <c r="BS423" s="59"/>
      <c r="BT423" s="59" t="str">
        <f>IF($CI416=0, "", IF($BK423=0, IF(AE423&lt;&gt;0, 999,-1),AE423))</f>
        <v/>
      </c>
      <c r="BU423" s="59"/>
      <c r="BV423" s="59" t="str">
        <f>IF($CI416=0, "", IF($BK423=0, IF(AG423&lt;&gt;0, 999,-1),AG423))</f>
        <v/>
      </c>
      <c r="BW423" s="59"/>
      <c r="BX423" s="59" t="str">
        <f>IF($CI416=0, "", IF($BK423=0, IF(AI423&lt;&gt;0, 999,-1),AI423))</f>
        <v/>
      </c>
      <c r="BY423" s="59"/>
      <c r="BZ423" s="59" t="str">
        <f>IF($CI416=0, "", IF($BK423=0, IF(AK423&lt;&gt;0, 999,-1),AK423))</f>
        <v/>
      </c>
      <c r="CA423" s="59"/>
      <c r="CB423" s="59" t="str">
        <f>IF($CI416=0, "", IF($BK423=0, IF(AM423&lt;&gt;0, 999,-1),AM423))</f>
        <v/>
      </c>
      <c r="CC423" s="59"/>
      <c r="CD423" s="59" t="str">
        <f>IF($CI416=0, "", IF($BK423=0, IF(AO423&lt;&gt;0, 999,-1),AO423))</f>
        <v/>
      </c>
      <c r="CE423" s="59"/>
      <c r="CF423" s="59" t="str">
        <f>IF($CI416=0, "", IF($BK423=0, IF(AQ423&lt;&gt;0, 999,-1),AQ423))</f>
        <v/>
      </c>
      <c r="CG423" s="59"/>
      <c r="CO423" s="3">
        <v>1</v>
      </c>
      <c r="CP423" s="3">
        <v>1</v>
      </c>
    </row>
    <row r="424" spans="1:94" ht="16.5" customHeight="1" x14ac:dyDescent="0.25">
      <c r="A424" s="24">
        <v>0</v>
      </c>
      <c r="B424" s="24">
        <v>0</v>
      </c>
      <c r="C424" s="24">
        <v>0</v>
      </c>
      <c r="D424" s="24">
        <v>0</v>
      </c>
      <c r="E424" s="24">
        <v>0</v>
      </c>
      <c r="F424" s="24">
        <v>0</v>
      </c>
      <c r="H424" s="28">
        <f>CI416*BK423</f>
        <v>0</v>
      </c>
      <c r="I424" s="28">
        <f>CJ416*BF423</f>
        <v>0</v>
      </c>
      <c r="J424" s="28">
        <f>CK416*BG423</f>
        <v>0</v>
      </c>
      <c r="K424" s="28">
        <f>CL416*BH423</f>
        <v>0</v>
      </c>
      <c r="L424" s="28">
        <f>CM416*BI423</f>
        <v>0</v>
      </c>
      <c r="S424" s="60"/>
      <c r="T424" s="5" t="s">
        <v>6</v>
      </c>
      <c r="Z424" s="27" t="s">
        <v>32</v>
      </c>
      <c r="AA424" s="55">
        <f>IF($AV$4&lt;&gt;0, AO411+1*BK423,0)</f>
        <v>0</v>
      </c>
      <c r="AB424" s="56"/>
      <c r="AC424" s="56"/>
      <c r="AD424" s="57"/>
      <c r="AN424" s="27" t="s">
        <v>33</v>
      </c>
      <c r="AO424" s="55">
        <f>IF(AA424*BK423&lt;&gt;0, AA424+10/BK424-1,AA424)</f>
        <v>0</v>
      </c>
      <c r="AP424" s="56"/>
      <c r="AQ424" s="56"/>
      <c r="AR424" s="57"/>
      <c r="AW424" s="58" t="s">
        <v>12</v>
      </c>
      <c r="AX424" s="58"/>
      <c r="AY424" s="58"/>
      <c r="BA424" s="59">
        <f>IF(LEN(Y416)&gt;3, 1,0)</f>
        <v>0</v>
      </c>
      <c r="BB424" s="59"/>
      <c r="BC424" s="59"/>
      <c r="BF424" s="15">
        <f>BF423*$BY$4</f>
        <v>0</v>
      </c>
      <c r="BG424" s="15">
        <f>BG423*$BY$5</f>
        <v>0</v>
      </c>
      <c r="BH424" s="15">
        <f>BH423*$BY$6</f>
        <v>0</v>
      </c>
      <c r="BI424" s="15">
        <f>BI423*$BY$7</f>
        <v>0</v>
      </c>
      <c r="BK424" s="15">
        <f>SUM(BF424:BI424)</f>
        <v>0</v>
      </c>
      <c r="CO424" s="3">
        <v>1</v>
      </c>
      <c r="CP424" s="3">
        <v>1</v>
      </c>
    </row>
    <row r="425" spans="1:94" ht="3" customHeight="1" x14ac:dyDescent="0.25">
      <c r="A425" s="24">
        <v>0</v>
      </c>
      <c r="B425" s="24">
        <v>0</v>
      </c>
      <c r="C425" s="24">
        <v>0</v>
      </c>
      <c r="D425" s="24">
        <v>0</v>
      </c>
      <c r="E425" s="24">
        <v>0</v>
      </c>
      <c r="F425" s="24">
        <v>0</v>
      </c>
      <c r="H425" s="28">
        <f>CI416*BK426</f>
        <v>0</v>
      </c>
      <c r="I425" s="28">
        <f>CJ416*BF426</f>
        <v>0</v>
      </c>
      <c r="J425" s="28">
        <f>CK416*BG426</f>
        <v>0</v>
      </c>
      <c r="K425" s="28">
        <f>CL416*BH426</f>
        <v>0</v>
      </c>
      <c r="L425" s="28">
        <f>CM416*BI426</f>
        <v>0</v>
      </c>
      <c r="CO425" s="3">
        <v>1</v>
      </c>
      <c r="CP425" s="3">
        <v>1</v>
      </c>
    </row>
    <row r="426" spans="1:94" ht="16.5" customHeight="1" x14ac:dyDescent="0.25">
      <c r="A426" s="24">
        <v>0</v>
      </c>
      <c r="B426" s="24">
        <v>0</v>
      </c>
      <c r="C426" s="24">
        <v>0</v>
      </c>
      <c r="D426" s="24">
        <v>0</v>
      </c>
      <c r="E426" s="24">
        <v>0</v>
      </c>
      <c r="F426" s="24">
        <v>0</v>
      </c>
      <c r="H426" s="28">
        <f>CI416*BK426</f>
        <v>0</v>
      </c>
      <c r="I426" s="28">
        <f>CJ416*BF426</f>
        <v>0</v>
      </c>
      <c r="J426" s="28">
        <f>CK416*BG426</f>
        <v>0</v>
      </c>
      <c r="K426" s="28">
        <f>CL416*BH426</f>
        <v>0</v>
      </c>
      <c r="L426" s="28">
        <f>CM416*BI426</f>
        <v>0</v>
      </c>
      <c r="S426" s="60" t="str">
        <f>IF(BK426=1,"P 2","")</f>
        <v/>
      </c>
      <c r="T426" s="5" t="s">
        <v>5</v>
      </c>
      <c r="Y426" s="53"/>
      <c r="Z426" s="54"/>
      <c r="AA426" s="53"/>
      <c r="AB426" s="54"/>
      <c r="AC426" s="53"/>
      <c r="AD426" s="54"/>
      <c r="AE426" s="53"/>
      <c r="AF426" s="54"/>
      <c r="AG426" s="53"/>
      <c r="AH426" s="54"/>
      <c r="AI426" s="53"/>
      <c r="AJ426" s="54"/>
      <c r="AK426" s="53"/>
      <c r="AL426" s="54"/>
      <c r="AM426" s="53"/>
      <c r="AN426" s="54"/>
      <c r="AO426" s="53"/>
      <c r="AP426" s="54"/>
      <c r="AQ426" s="53"/>
      <c r="AR426" s="54"/>
      <c r="AS426" s="3"/>
      <c r="AW426" s="61"/>
      <c r="AX426" s="62"/>
      <c r="AY426" s="63"/>
      <c r="BA426" s="44">
        <f>SUM(Y426:AR426)*BK426</f>
        <v>0</v>
      </c>
      <c r="BB426" s="68"/>
      <c r="BC426" s="45"/>
      <c r="BF426" s="15">
        <f>IF(Y419="X", IF($BK$4&gt;=20,1,0),0)</f>
        <v>0</v>
      </c>
      <c r="BG426" s="15">
        <f>IF(AF419="X", IF($BK$5&gt;=20,1,0),0)</f>
        <v>0</v>
      </c>
      <c r="BH426" s="15">
        <f>IF(AM419="X", IF($BK$6&gt;=20,1,0),0)</f>
        <v>0</v>
      </c>
      <c r="BI426" s="15">
        <f>IF(AT419="X", IF($BK$7&gt;=20,1,0),0)</f>
        <v>0</v>
      </c>
      <c r="BK426" s="15">
        <f>SUM(BF426:BI426)</f>
        <v>0</v>
      </c>
      <c r="BN426" s="59" t="str">
        <f>IF($CI416=0, "", IF($BK426=0, IF(Y426&lt;&gt;0, 999,-1),Y426))</f>
        <v/>
      </c>
      <c r="BO426" s="59"/>
      <c r="BP426" s="59" t="str">
        <f>IF($CI416=0, "", IF($BK426=0, IF(AA426&lt;&gt;0, 999,-1),AA426))</f>
        <v/>
      </c>
      <c r="BQ426" s="59"/>
      <c r="BR426" s="59" t="str">
        <f>IF($CI416=0, "", IF($BK426=0, IF(AC426&lt;&gt;0, 999,-1),AC426))</f>
        <v/>
      </c>
      <c r="BS426" s="59"/>
      <c r="BT426" s="59" t="str">
        <f>IF($CI416=0, "", IF($BK426=0, IF(AE426&lt;&gt;0, 999,-1),AE426))</f>
        <v/>
      </c>
      <c r="BU426" s="59"/>
      <c r="BV426" s="59" t="str">
        <f>IF($CI416=0, "", IF($BK426=0, IF(AG426&lt;&gt;0, 999,-1),AG426))</f>
        <v/>
      </c>
      <c r="BW426" s="59"/>
      <c r="BX426" s="59" t="str">
        <f>IF($CI416=0, "", IF($BK426=0, IF(AI426&lt;&gt;0, 999,-1),AI426))</f>
        <v/>
      </c>
      <c r="BY426" s="59"/>
      <c r="BZ426" s="59" t="str">
        <f>IF($CI416=0, "", IF($BK426=0, IF(AK426&lt;&gt;0, 999,-1),AK426))</f>
        <v/>
      </c>
      <c r="CA426" s="59"/>
      <c r="CB426" s="59" t="str">
        <f>IF($CI416=0, "", IF($BK426=0, IF(AM426&lt;&gt;0, 999,-1),AM426))</f>
        <v/>
      </c>
      <c r="CC426" s="59"/>
      <c r="CD426" s="59" t="str">
        <f>IF($CI416=0, "", IF($BK426=0, IF(AO426&lt;&gt;0, 999,-1),AO426))</f>
        <v/>
      </c>
      <c r="CE426" s="59"/>
      <c r="CF426" s="59" t="str">
        <f>IF($CI416=0, "", IF($BK426=0, IF(AQ426&lt;&gt;0, 999,-1),AQ426))</f>
        <v/>
      </c>
      <c r="CG426" s="59"/>
      <c r="CO426" s="3">
        <v>1</v>
      </c>
      <c r="CP426" s="3">
        <v>1</v>
      </c>
    </row>
    <row r="427" spans="1:94" ht="16.5" customHeight="1" x14ac:dyDescent="0.25">
      <c r="A427" s="24">
        <v>0</v>
      </c>
      <c r="B427" s="24">
        <v>0</v>
      </c>
      <c r="C427" s="24">
        <v>0</v>
      </c>
      <c r="D427" s="24">
        <v>0</v>
      </c>
      <c r="E427" s="24">
        <v>0</v>
      </c>
      <c r="F427" s="24">
        <v>0</v>
      </c>
      <c r="H427" s="28">
        <f>CI416*BK426</f>
        <v>0</v>
      </c>
      <c r="I427" s="28">
        <f>CJ416*BF426</f>
        <v>0</v>
      </c>
      <c r="J427" s="28">
        <f>CK416*BG426</f>
        <v>0</v>
      </c>
      <c r="K427" s="28">
        <f>CL416*BH426</f>
        <v>0</v>
      </c>
      <c r="L427" s="28">
        <f>CM416*BI426</f>
        <v>0</v>
      </c>
      <c r="S427" s="60"/>
      <c r="T427" s="5" t="s">
        <v>6</v>
      </c>
      <c r="Z427" s="27" t="s">
        <v>32</v>
      </c>
      <c r="AA427" s="55">
        <f>IF(AO424&lt;&gt;0, AO424+1*BK426,0)</f>
        <v>0</v>
      </c>
      <c r="AB427" s="56"/>
      <c r="AC427" s="56"/>
      <c r="AD427" s="57"/>
      <c r="AN427" s="27" t="s">
        <v>33</v>
      </c>
      <c r="AO427" s="55">
        <f>IF(AA427*BK426&lt;&gt;0, AA427+10/BK427-1,AA427)</f>
        <v>0</v>
      </c>
      <c r="AP427" s="56"/>
      <c r="AQ427" s="56"/>
      <c r="AR427" s="57"/>
      <c r="AW427" s="58" t="s">
        <v>12</v>
      </c>
      <c r="AX427" s="58"/>
      <c r="AY427" s="58"/>
      <c r="BF427" s="15">
        <f>BF426*$BY$4</f>
        <v>0</v>
      </c>
      <c r="BG427" s="15">
        <f>BG426*$BY$5</f>
        <v>0</v>
      </c>
      <c r="BH427" s="15">
        <f>BH426*$BY$6</f>
        <v>0</v>
      </c>
      <c r="BI427" s="15">
        <f>BI426*$BY$7</f>
        <v>0</v>
      </c>
      <c r="BK427" s="15">
        <f>SUM(BF427:BI427)</f>
        <v>0</v>
      </c>
      <c r="CO427" s="3">
        <v>1</v>
      </c>
      <c r="CP427" s="3">
        <v>1</v>
      </c>
    </row>
    <row r="428" spans="1:94" ht="3" customHeight="1" x14ac:dyDescent="0.25">
      <c r="A428" s="24">
        <v>0</v>
      </c>
      <c r="B428" s="24">
        <v>0</v>
      </c>
      <c r="C428" s="24">
        <v>0</v>
      </c>
      <c r="D428" s="24">
        <v>0</v>
      </c>
      <c r="E428" s="24">
        <v>0</v>
      </c>
      <c r="F428" s="24">
        <v>0</v>
      </c>
      <c r="H428" s="28">
        <f>CI416*BK429</f>
        <v>0</v>
      </c>
      <c r="I428" s="28">
        <f>CJ416*BF429</f>
        <v>0</v>
      </c>
      <c r="J428" s="28">
        <f>CK416*BG429</f>
        <v>0</v>
      </c>
      <c r="K428" s="28">
        <f>CL416*BH429</f>
        <v>0</v>
      </c>
      <c r="L428" s="28">
        <f>CM416*BI429</f>
        <v>0</v>
      </c>
      <c r="CO428" s="3">
        <v>1</v>
      </c>
      <c r="CP428" s="3">
        <v>1</v>
      </c>
    </row>
    <row r="429" spans="1:94" ht="16.5" customHeight="1" x14ac:dyDescent="0.25">
      <c r="A429" s="24">
        <v>0</v>
      </c>
      <c r="B429" s="24">
        <v>0</v>
      </c>
      <c r="C429" s="24">
        <v>0</v>
      </c>
      <c r="D429" s="24">
        <v>0</v>
      </c>
      <c r="E429" s="24">
        <v>0</v>
      </c>
      <c r="F429" s="24">
        <v>0</v>
      </c>
      <c r="H429" s="28">
        <f>CI416*BK429</f>
        <v>0</v>
      </c>
      <c r="I429" s="28">
        <f>CJ416*BF429</f>
        <v>0</v>
      </c>
      <c r="J429" s="28">
        <f>CK416*BG429</f>
        <v>0</v>
      </c>
      <c r="K429" s="28">
        <f>CL416*BH429</f>
        <v>0</v>
      </c>
      <c r="L429" s="28">
        <f>CM416*BI429</f>
        <v>0</v>
      </c>
      <c r="S429" s="60" t="str">
        <f>IF(BK429=1,"P 3","")</f>
        <v/>
      </c>
      <c r="T429" s="5" t="s">
        <v>5</v>
      </c>
      <c r="Y429" s="53"/>
      <c r="Z429" s="54"/>
      <c r="AA429" s="53"/>
      <c r="AB429" s="54"/>
      <c r="AC429" s="53"/>
      <c r="AD429" s="54"/>
      <c r="AE429" s="53"/>
      <c r="AF429" s="54"/>
      <c r="AG429" s="53"/>
      <c r="AH429" s="54"/>
      <c r="AI429" s="53"/>
      <c r="AJ429" s="54"/>
      <c r="AK429" s="53"/>
      <c r="AL429" s="54"/>
      <c r="AM429" s="53"/>
      <c r="AN429" s="54"/>
      <c r="AO429" s="53"/>
      <c r="AP429" s="54"/>
      <c r="AQ429" s="53"/>
      <c r="AR429" s="54"/>
      <c r="AS429" s="3"/>
      <c r="AW429" s="61"/>
      <c r="AX429" s="62"/>
      <c r="AY429" s="63"/>
      <c r="BA429" s="44">
        <f>SUM(Y429:AR429)*BK429</f>
        <v>0</v>
      </c>
      <c r="BB429" s="68"/>
      <c r="BC429" s="45"/>
      <c r="BF429" s="15">
        <f>IF(Y419="X", IF($BK$4&gt;=30,1,0),0)</f>
        <v>0</v>
      </c>
      <c r="BG429" s="15">
        <f>IF(AF419="X", IF($BK$5&gt;=30,1,0),0)</f>
        <v>0</v>
      </c>
      <c r="BH429" s="15">
        <f>IF(AM419="X", IF($BK$6&gt;=30,1,0),0)</f>
        <v>0</v>
      </c>
      <c r="BI429" s="15">
        <f>IF(AT419="X", IF($BK$7&gt;=30,1,0),0)</f>
        <v>0</v>
      </c>
      <c r="BK429" s="15">
        <f>SUM(BF429:BI429)</f>
        <v>0</v>
      </c>
      <c r="BN429" s="59" t="str">
        <f>IF($CI416=0, "", IF($BK429=0, IF(Y429&lt;&gt;0, 999,-1),Y429))</f>
        <v/>
      </c>
      <c r="BO429" s="59"/>
      <c r="BP429" s="59" t="str">
        <f>IF($CI416=0, "", IF($BK429=0, IF(AA429&lt;&gt;0, 999,-1),AA429))</f>
        <v/>
      </c>
      <c r="BQ429" s="59"/>
      <c r="BR429" s="59" t="str">
        <f>IF($CI416=0, "", IF($BK429=0, IF(AC429&lt;&gt;0, 999,-1),AC429))</f>
        <v/>
      </c>
      <c r="BS429" s="59"/>
      <c r="BT429" s="59" t="str">
        <f>IF($CI416=0, "", IF($BK429=0, IF(AE429&lt;&gt;0, 999,-1),AE429))</f>
        <v/>
      </c>
      <c r="BU429" s="59"/>
      <c r="BV429" s="59" t="str">
        <f>IF($CI416=0, "", IF($BK429=0, IF(AG429&lt;&gt;0, 999,-1),AG429))</f>
        <v/>
      </c>
      <c r="BW429" s="59"/>
      <c r="BX429" s="59" t="str">
        <f>IF($CI416=0, "", IF($BK429=0, IF(AI429&lt;&gt;0, 999,-1),AI429))</f>
        <v/>
      </c>
      <c r="BY429" s="59"/>
      <c r="BZ429" s="59" t="str">
        <f>IF($CI416=0, "", IF($BK429=0, IF(AK429&lt;&gt;0, 999,-1),AK429))</f>
        <v/>
      </c>
      <c r="CA429" s="59"/>
      <c r="CB429" s="59" t="str">
        <f>IF($CI416=0, "", IF($BK429=0, IF(AM429&lt;&gt;0, 999,-1),AM429))</f>
        <v/>
      </c>
      <c r="CC429" s="59"/>
      <c r="CD429" s="59" t="str">
        <f>IF($CI416=0, "", IF($BK429=0, IF(AO429&lt;&gt;0, 999,-1),AO429))</f>
        <v/>
      </c>
      <c r="CE429" s="59"/>
      <c r="CF429" s="59" t="str">
        <f>IF($CI416=0, "", IF($BK429=0, IF(AQ429&lt;&gt;0, 999,-1),AQ429))</f>
        <v/>
      </c>
      <c r="CG429" s="59"/>
      <c r="CH429" s="3"/>
      <c r="CO429" s="3">
        <v>1</v>
      </c>
      <c r="CP429" s="3">
        <v>1</v>
      </c>
    </row>
    <row r="430" spans="1:94" ht="16.5" customHeight="1" x14ac:dyDescent="0.25">
      <c r="A430" s="24">
        <v>0</v>
      </c>
      <c r="B430" s="24">
        <v>0</v>
      </c>
      <c r="C430" s="24">
        <v>0</v>
      </c>
      <c r="D430" s="24">
        <v>0</v>
      </c>
      <c r="E430" s="24">
        <v>0</v>
      </c>
      <c r="F430" s="24">
        <v>0</v>
      </c>
      <c r="H430" s="28">
        <f>CI416*BK429</f>
        <v>0</v>
      </c>
      <c r="I430" s="28">
        <f>CJ416*BF429</f>
        <v>0</v>
      </c>
      <c r="J430" s="28">
        <f>CK416*BG429</f>
        <v>0</v>
      </c>
      <c r="K430" s="28">
        <f>CL416*BH429</f>
        <v>0</v>
      </c>
      <c r="L430" s="28">
        <f>CM416*BI429</f>
        <v>0</v>
      </c>
      <c r="S430" s="60"/>
      <c r="T430" s="5" t="s">
        <v>6</v>
      </c>
      <c r="Z430" s="27" t="s">
        <v>32</v>
      </c>
      <c r="AA430" s="55">
        <f>IF(AO427&lt;&gt;0, AO427+1*BK429,0)</f>
        <v>0</v>
      </c>
      <c r="AB430" s="56"/>
      <c r="AC430" s="56"/>
      <c r="AD430" s="57"/>
      <c r="AN430" s="27" t="s">
        <v>33</v>
      </c>
      <c r="AO430" s="55">
        <f>IF(AA430*BK429&lt;&gt;0, AA430+10/BK430-1,AA430)</f>
        <v>0</v>
      </c>
      <c r="AP430" s="56"/>
      <c r="AQ430" s="56"/>
      <c r="AR430" s="57"/>
      <c r="AW430" s="58" t="s">
        <v>12</v>
      </c>
      <c r="AX430" s="58"/>
      <c r="AY430" s="58"/>
      <c r="BF430" s="15">
        <f>BF429*$BY$4</f>
        <v>0</v>
      </c>
      <c r="BG430" s="15">
        <f>BG429*$BY$5</f>
        <v>0</v>
      </c>
      <c r="BH430" s="15">
        <f>BH429*$BY$6</f>
        <v>0</v>
      </c>
      <c r="BI430" s="15">
        <f>BI429*$BY$7</f>
        <v>0</v>
      </c>
      <c r="BK430" s="15">
        <f>SUM(BF430:BI430)</f>
        <v>0</v>
      </c>
      <c r="CO430" s="3">
        <v>1</v>
      </c>
      <c r="CP430" s="3">
        <v>1</v>
      </c>
    </row>
    <row r="431" spans="1:94" ht="3" customHeight="1" x14ac:dyDescent="0.25">
      <c r="A431" s="24">
        <v>0</v>
      </c>
      <c r="B431" s="24">
        <v>0</v>
      </c>
      <c r="C431" s="24">
        <v>0</v>
      </c>
      <c r="D431" s="24">
        <v>0</v>
      </c>
      <c r="E431" s="24">
        <v>0</v>
      </c>
      <c r="F431" s="24">
        <v>0</v>
      </c>
      <c r="H431" s="28">
        <f>CI416*BK432</f>
        <v>0</v>
      </c>
      <c r="I431" s="28">
        <f>CJ416*BF432</f>
        <v>0</v>
      </c>
      <c r="J431" s="28">
        <f>CK416*BG432</f>
        <v>0</v>
      </c>
      <c r="K431" s="28">
        <f>CL416*BH432</f>
        <v>0</v>
      </c>
      <c r="L431" s="28">
        <f>CM416*BI432</f>
        <v>0</v>
      </c>
      <c r="CO431" s="3">
        <v>1</v>
      </c>
      <c r="CP431" s="3">
        <v>1</v>
      </c>
    </row>
    <row r="432" spans="1:94" ht="16.5" customHeight="1" x14ac:dyDescent="0.25">
      <c r="A432" s="24">
        <v>0</v>
      </c>
      <c r="B432" s="24">
        <v>0</v>
      </c>
      <c r="C432" s="24">
        <v>0</v>
      </c>
      <c r="D432" s="24">
        <v>0</v>
      </c>
      <c r="E432" s="24">
        <v>0</v>
      </c>
      <c r="F432" s="24">
        <v>0</v>
      </c>
      <c r="H432" s="28">
        <f>CI416*BK432</f>
        <v>0</v>
      </c>
      <c r="I432" s="28">
        <f>CJ416*BF432</f>
        <v>0</v>
      </c>
      <c r="J432" s="28">
        <f>CK416*BG432</f>
        <v>0</v>
      </c>
      <c r="K432" s="28">
        <f>CL416*BH432</f>
        <v>0</v>
      </c>
      <c r="L432" s="28">
        <f>CM416*BI432</f>
        <v>0</v>
      </c>
      <c r="S432" s="60" t="str">
        <f>IF(BK432=1,"P 4","")</f>
        <v/>
      </c>
      <c r="T432" s="5" t="s">
        <v>5</v>
      </c>
      <c r="Y432" s="53"/>
      <c r="Z432" s="54"/>
      <c r="AA432" s="53"/>
      <c r="AB432" s="54"/>
      <c r="AC432" s="53"/>
      <c r="AD432" s="54"/>
      <c r="AE432" s="53"/>
      <c r="AF432" s="54"/>
      <c r="AG432" s="53"/>
      <c r="AH432" s="54"/>
      <c r="AI432" s="53"/>
      <c r="AJ432" s="54"/>
      <c r="AK432" s="53"/>
      <c r="AL432" s="54"/>
      <c r="AM432" s="53"/>
      <c r="AN432" s="54"/>
      <c r="AO432" s="53"/>
      <c r="AP432" s="54"/>
      <c r="AQ432" s="53"/>
      <c r="AR432" s="54"/>
      <c r="AS432" s="3"/>
      <c r="AW432" s="61"/>
      <c r="AX432" s="62"/>
      <c r="AY432" s="63"/>
      <c r="BA432" s="44">
        <f>SUM(Y432:AR432)*BK432</f>
        <v>0</v>
      </c>
      <c r="BB432" s="68"/>
      <c r="BC432" s="45"/>
      <c r="BF432" s="15">
        <f>IF(Y419="X", IF($BK$4&gt;=40,1,0),0)</f>
        <v>0</v>
      </c>
      <c r="BG432" s="15">
        <f>IF(AF419="X", IF($BK$5&gt;=40,1,0),0)</f>
        <v>0</v>
      </c>
      <c r="BH432" s="15">
        <f>IF(AM419="X", IF($BK$6&gt;=40,1,0),0)</f>
        <v>0</v>
      </c>
      <c r="BI432" s="15">
        <f>IF(AT419="X", IF($BK$7&gt;=30,1,0),0)</f>
        <v>0</v>
      </c>
      <c r="BK432" s="15">
        <f>SUM(BF432:BI432)</f>
        <v>0</v>
      </c>
      <c r="BN432" s="59" t="str">
        <f>IF($CI416=0, "", IF($BK432=0, IF(Y432&lt;&gt;0, 999,-1),Y432))</f>
        <v/>
      </c>
      <c r="BO432" s="59"/>
      <c r="BP432" s="59" t="str">
        <f>IF($CI416=0, "", IF($BK432=0, IF(AA432&lt;&gt;0, 999,-1),AA432))</f>
        <v/>
      </c>
      <c r="BQ432" s="59"/>
      <c r="BR432" s="59" t="str">
        <f>IF($CI416=0, "", IF($BK432=0, IF(AC432&lt;&gt;0, 999,-1),AC432))</f>
        <v/>
      </c>
      <c r="BS432" s="59"/>
      <c r="BT432" s="59" t="str">
        <f>IF($CI416=0, "", IF($BK432=0, IF(AE432&lt;&gt;0, 999,-1),AE432))</f>
        <v/>
      </c>
      <c r="BU432" s="59"/>
      <c r="BV432" s="59" t="str">
        <f>IF($CI416=0, "", IF($BK432=0, IF(AG432&lt;&gt;0, 999,-1),AG432))</f>
        <v/>
      </c>
      <c r="BW432" s="59"/>
      <c r="BX432" s="59" t="str">
        <f>IF($CI416=0, "", IF($BK432=0, IF(AI432&lt;&gt;0, 999,-1),AI432))</f>
        <v/>
      </c>
      <c r="BY432" s="59"/>
      <c r="BZ432" s="59" t="str">
        <f>IF($CI416=0, "", IF($BK432=0, IF(AK432&lt;&gt;0, 999,-1),AK432))</f>
        <v/>
      </c>
      <c r="CA432" s="59"/>
      <c r="CB432" s="59" t="str">
        <f>IF($CI416=0, "", IF($BK432=0, IF(AM432&lt;&gt;0, 999,-1),AM432))</f>
        <v/>
      </c>
      <c r="CC432" s="59"/>
      <c r="CD432" s="59" t="str">
        <f>IF($CI416=0, "", IF($BK432=0, IF(AO432&lt;&gt;0, 999,-1),AO432))</f>
        <v/>
      </c>
      <c r="CE432" s="59"/>
      <c r="CF432" s="59" t="str">
        <f>IF($CI416=0, "", IF($BK432=0, IF(AQ432&lt;&gt;0, 999,-1),AQ432))</f>
        <v/>
      </c>
      <c r="CG432" s="59"/>
      <c r="CH432" s="3"/>
      <c r="CO432" s="3">
        <v>1</v>
      </c>
      <c r="CP432" s="3">
        <v>1</v>
      </c>
    </row>
    <row r="433" spans="1:178" ht="16.5" customHeight="1" x14ac:dyDescent="0.25">
      <c r="A433" s="24">
        <v>0</v>
      </c>
      <c r="B433" s="24">
        <v>0</v>
      </c>
      <c r="C433" s="24">
        <v>0</v>
      </c>
      <c r="D433" s="24">
        <v>0</v>
      </c>
      <c r="E433" s="24">
        <v>0</v>
      </c>
      <c r="F433" s="24">
        <v>0</v>
      </c>
      <c r="H433" s="28">
        <f>CI416*BK432</f>
        <v>0</v>
      </c>
      <c r="I433" s="28">
        <f>CJ416*BF432</f>
        <v>0</v>
      </c>
      <c r="J433" s="28">
        <f>CK416*BG432</f>
        <v>0</v>
      </c>
      <c r="K433" s="28">
        <f>CL416*BH432</f>
        <v>0</v>
      </c>
      <c r="L433" s="28">
        <f>CM416*BI432</f>
        <v>0</v>
      </c>
      <c r="S433" s="60"/>
      <c r="T433" s="5" t="s">
        <v>6</v>
      </c>
      <c r="Z433" s="27" t="s">
        <v>32</v>
      </c>
      <c r="AA433" s="55">
        <f>IF(AO430&lt;&gt;0, AO430+1*BK432,0)</f>
        <v>0</v>
      </c>
      <c r="AB433" s="56"/>
      <c r="AC433" s="56"/>
      <c r="AD433" s="57"/>
      <c r="AN433" s="27" t="s">
        <v>33</v>
      </c>
      <c r="AO433" s="55">
        <f>IF(AA433*BK432&lt;&gt;0, AA433+10/BK433-1,AA433)</f>
        <v>0</v>
      </c>
      <c r="AP433" s="56"/>
      <c r="AQ433" s="56"/>
      <c r="AR433" s="57"/>
      <c r="AW433" s="58" t="s">
        <v>12</v>
      </c>
      <c r="AX433" s="58"/>
      <c r="AY433" s="58"/>
      <c r="BF433" s="15">
        <f>BF432*$BY$4</f>
        <v>0</v>
      </c>
      <c r="BG433" s="15">
        <f>BG432*$BY$5</f>
        <v>0</v>
      </c>
      <c r="BH433" s="15">
        <f>BH432*$BY$6</f>
        <v>0</v>
      </c>
      <c r="BI433" s="15">
        <f>BI432*$BY$7</f>
        <v>0</v>
      </c>
      <c r="BK433" s="15">
        <f>SUM(BF433:BI433)</f>
        <v>0</v>
      </c>
      <c r="CO433" s="3">
        <v>1</v>
      </c>
      <c r="CP433" s="3">
        <v>1</v>
      </c>
    </row>
    <row r="434" spans="1:178" ht="3" customHeight="1" x14ac:dyDescent="0.25">
      <c r="A434" s="24">
        <v>0</v>
      </c>
      <c r="B434" s="24">
        <v>0</v>
      </c>
      <c r="C434" s="24">
        <v>0</v>
      </c>
      <c r="D434" s="24">
        <v>0</v>
      </c>
      <c r="E434" s="24">
        <v>0</v>
      </c>
      <c r="F434" s="24">
        <v>0</v>
      </c>
      <c r="H434" s="28">
        <f>CI416</f>
        <v>0</v>
      </c>
      <c r="I434" s="28">
        <f>CJ416</f>
        <v>0</v>
      </c>
      <c r="J434" s="28">
        <f>CK416</f>
        <v>0</v>
      </c>
      <c r="K434" s="28">
        <f>CL416</f>
        <v>0</v>
      </c>
      <c r="L434" s="28">
        <f>CM416</f>
        <v>0</v>
      </c>
      <c r="CO434" s="3">
        <v>1</v>
      </c>
      <c r="CP434" s="3">
        <v>1</v>
      </c>
    </row>
    <row r="435" spans="1:178" s="20" customFormat="1" ht="16.5" customHeight="1" x14ac:dyDescent="0.25">
      <c r="A435" s="24">
        <v>0</v>
      </c>
      <c r="B435" s="24">
        <v>0</v>
      </c>
      <c r="C435" s="24">
        <v>0</v>
      </c>
      <c r="D435" s="24">
        <v>0</v>
      </c>
      <c r="E435" s="24">
        <v>0</v>
      </c>
      <c r="F435" s="24">
        <v>0</v>
      </c>
      <c r="G435" s="16"/>
      <c r="H435" s="28">
        <f>CI416</f>
        <v>0</v>
      </c>
      <c r="I435" s="28">
        <f>CJ416</f>
        <v>0</v>
      </c>
      <c r="J435" s="28">
        <f>CK416</f>
        <v>0</v>
      </c>
      <c r="K435" s="28">
        <f>CL416</f>
        <v>0</v>
      </c>
      <c r="L435" s="28">
        <f>CM416</f>
        <v>0</v>
      </c>
      <c r="T435" s="20" t="s">
        <v>7</v>
      </c>
      <c r="Y435" s="35">
        <f>COUNTIF(CU435:FV435,AA435)</f>
        <v>0</v>
      </c>
      <c r="Z435" s="36" t="s">
        <v>79</v>
      </c>
      <c r="AA435" s="37">
        <f>$BO$12</f>
        <v>10</v>
      </c>
      <c r="AB435" s="35">
        <f>IF(AD435&gt;0,COUNTIF(CU435:FV435,AD435),0)</f>
        <v>0</v>
      </c>
      <c r="AC435" s="36" t="s">
        <v>79</v>
      </c>
      <c r="AD435" s="37">
        <f>AA435-1</f>
        <v>9</v>
      </c>
      <c r="AE435" s="35">
        <f>IF(AG435&gt;0,COUNTIF(CU435:FV435,AG435),0)</f>
        <v>0</v>
      </c>
      <c r="AF435" s="36" t="s">
        <v>79</v>
      </c>
      <c r="AG435" s="37">
        <f>AD435-1</f>
        <v>8</v>
      </c>
      <c r="AH435" s="35">
        <f>IF(AJ435&gt;0,COUNTIF(CU435:FV435,AJ435),0)</f>
        <v>0</v>
      </c>
      <c r="AI435" s="36" t="s">
        <v>79</v>
      </c>
      <c r="AJ435" s="37">
        <f>AG435-1</f>
        <v>7</v>
      </c>
      <c r="AK435" s="35">
        <f>IF(AM435&gt;0,COUNTIF(CU435:FV435,AM435),0)</f>
        <v>0</v>
      </c>
      <c r="AL435" s="36" t="s">
        <v>79</v>
      </c>
      <c r="AM435" s="37">
        <f>AJ435-1</f>
        <v>6</v>
      </c>
      <c r="AN435" s="35">
        <f>IF(AP435&gt;0,COUNTIF(CU435:FV435,AP435),0)</f>
        <v>0</v>
      </c>
      <c r="AO435" s="36" t="s">
        <v>79</v>
      </c>
      <c r="AP435" s="37">
        <f>AM435-1</f>
        <v>5</v>
      </c>
      <c r="AQ435" s="35">
        <f>IF(AS435&gt;0,COUNTIF(CU435:FV435,AS435),0)</f>
        <v>0</v>
      </c>
      <c r="AR435" s="36" t="s">
        <v>79</v>
      </c>
      <c r="AS435" s="37">
        <f>AP435-1</f>
        <v>4</v>
      </c>
      <c r="AW435" s="46">
        <f>AW423*BK423+AW426*BK426+AW429*BK429+AW432*BK432</f>
        <v>0</v>
      </c>
      <c r="AX435" s="47"/>
      <c r="AY435" s="48"/>
      <c r="BK435" s="29">
        <f>IF(AW435&gt;0,1,0)</f>
        <v>0</v>
      </c>
      <c r="CI435" s="16"/>
      <c r="CJ435" s="16"/>
      <c r="CK435" s="16"/>
      <c r="CL435" s="16"/>
      <c r="CM435" s="16"/>
      <c r="CO435" s="3">
        <v>1</v>
      </c>
      <c r="CP435" s="3">
        <v>1</v>
      </c>
      <c r="CU435" s="44">
        <f>Y423</f>
        <v>0</v>
      </c>
      <c r="CV435" s="45"/>
      <c r="CW435" s="44">
        <f>AA423</f>
        <v>0</v>
      </c>
      <c r="CX435" s="45"/>
      <c r="CY435" s="44">
        <f>AC423</f>
        <v>0</v>
      </c>
      <c r="CZ435" s="45"/>
      <c r="DA435" s="44">
        <f>AE423</f>
        <v>0</v>
      </c>
      <c r="DB435" s="45"/>
      <c r="DC435" s="44">
        <f>AG423</f>
        <v>0</v>
      </c>
      <c r="DD435" s="45"/>
      <c r="DE435" s="44">
        <f>AI423</f>
        <v>0</v>
      </c>
      <c r="DF435" s="45"/>
      <c r="DG435" s="44">
        <f>AK423</f>
        <v>0</v>
      </c>
      <c r="DH435" s="45"/>
      <c r="DI435" s="44">
        <f>AM423</f>
        <v>0</v>
      </c>
      <c r="DJ435" s="45"/>
      <c r="DK435" s="44">
        <f>AO423</f>
        <v>0</v>
      </c>
      <c r="DL435" s="45"/>
      <c r="DM435" s="44">
        <f>AQ423</f>
        <v>0</v>
      </c>
      <c r="DN435" s="45"/>
      <c r="DO435" s="44">
        <f>Y426</f>
        <v>0</v>
      </c>
      <c r="DP435" s="45"/>
      <c r="DQ435" s="44">
        <f>AA426</f>
        <v>0</v>
      </c>
      <c r="DR435" s="45"/>
      <c r="DS435" s="44">
        <f>AC426</f>
        <v>0</v>
      </c>
      <c r="DT435" s="45"/>
      <c r="DU435" s="44">
        <f>AE426</f>
        <v>0</v>
      </c>
      <c r="DV435" s="45"/>
      <c r="DW435" s="44">
        <f>AG426</f>
        <v>0</v>
      </c>
      <c r="DX435" s="45"/>
      <c r="DY435" s="44">
        <f>AI426</f>
        <v>0</v>
      </c>
      <c r="DZ435" s="45"/>
      <c r="EA435" s="44">
        <f>AK426</f>
        <v>0</v>
      </c>
      <c r="EB435" s="45"/>
      <c r="EC435" s="44">
        <f>AM426</f>
        <v>0</v>
      </c>
      <c r="ED435" s="45"/>
      <c r="EE435" s="44">
        <f>AO426</f>
        <v>0</v>
      </c>
      <c r="EF435" s="45"/>
      <c r="EG435" s="44">
        <f>AQ426</f>
        <v>0</v>
      </c>
      <c r="EH435" s="45"/>
      <c r="EI435" s="44">
        <f>Y429</f>
        <v>0</v>
      </c>
      <c r="EJ435" s="45"/>
      <c r="EK435" s="44">
        <f>AA429</f>
        <v>0</v>
      </c>
      <c r="EL435" s="45"/>
      <c r="EM435" s="44">
        <f>AC429</f>
        <v>0</v>
      </c>
      <c r="EN435" s="45"/>
      <c r="EO435" s="44">
        <f>AE429</f>
        <v>0</v>
      </c>
      <c r="EP435" s="45"/>
      <c r="EQ435" s="44">
        <f>AG429</f>
        <v>0</v>
      </c>
      <c r="ER435" s="45"/>
      <c r="ES435" s="44">
        <f>AI429</f>
        <v>0</v>
      </c>
      <c r="ET435" s="45"/>
      <c r="EU435" s="44">
        <f>AK429</f>
        <v>0</v>
      </c>
      <c r="EV435" s="45"/>
      <c r="EW435" s="44">
        <f>AM429</f>
        <v>0</v>
      </c>
      <c r="EX435" s="45"/>
      <c r="EY435" s="44">
        <f>AO429</f>
        <v>0</v>
      </c>
      <c r="EZ435" s="45"/>
      <c r="FA435" s="44">
        <f>AQ429</f>
        <v>0</v>
      </c>
      <c r="FB435" s="45"/>
      <c r="FC435" s="44">
        <f>Y432</f>
        <v>0</v>
      </c>
      <c r="FD435" s="45"/>
      <c r="FE435" s="44">
        <f>AA432</f>
        <v>0</v>
      </c>
      <c r="FF435" s="45"/>
      <c r="FG435" s="44">
        <f>AC432</f>
        <v>0</v>
      </c>
      <c r="FH435" s="45"/>
      <c r="FI435" s="44">
        <f>AE432</f>
        <v>0</v>
      </c>
      <c r="FJ435" s="45"/>
      <c r="FK435" s="44">
        <f>AG432</f>
        <v>0</v>
      </c>
      <c r="FL435" s="45"/>
      <c r="FM435" s="44">
        <f>AI432</f>
        <v>0</v>
      </c>
      <c r="FN435" s="45"/>
      <c r="FO435" s="44">
        <f>AK432</f>
        <v>0</v>
      </c>
      <c r="FP435" s="45"/>
      <c r="FQ435" s="44">
        <f>AM432</f>
        <v>0</v>
      </c>
      <c r="FR435" s="45"/>
      <c r="FS435" s="44">
        <f>AO432</f>
        <v>0</v>
      </c>
      <c r="FT435" s="45"/>
      <c r="FU435" s="44">
        <f>AQ432</f>
        <v>0</v>
      </c>
      <c r="FV435" s="45"/>
    </row>
    <row r="436" spans="1:178" ht="3" customHeight="1" x14ac:dyDescent="0.25">
      <c r="A436" s="24">
        <v>1</v>
      </c>
      <c r="B436" s="28">
        <f>CI416</f>
        <v>0</v>
      </c>
      <c r="C436" s="28">
        <f>CJ416</f>
        <v>0</v>
      </c>
      <c r="D436" s="28">
        <f>CK416</f>
        <v>0</v>
      </c>
      <c r="E436" s="28">
        <f>CL416</f>
        <v>0</v>
      </c>
      <c r="F436" s="28">
        <f>CM416</f>
        <v>0</v>
      </c>
      <c r="H436" s="28">
        <f>CI416</f>
        <v>0</v>
      </c>
      <c r="I436" s="28">
        <f>CJ416</f>
        <v>0</v>
      </c>
      <c r="J436" s="28">
        <f>CK416</f>
        <v>0</v>
      </c>
      <c r="K436" s="28">
        <f>CL416</f>
        <v>0</v>
      </c>
      <c r="L436" s="28">
        <f>CM416</f>
        <v>0</v>
      </c>
      <c r="N436" s="22"/>
      <c r="O436" s="22"/>
      <c r="P436" s="22"/>
      <c r="Q436" s="22"/>
      <c r="R436" s="22"/>
      <c r="S436" s="22"/>
      <c r="T436" s="22"/>
      <c r="U436" s="22"/>
      <c r="V436" s="22"/>
      <c r="W436" s="22"/>
      <c r="X436" s="22"/>
      <c r="Y436" s="22"/>
      <c r="Z436" s="22"/>
      <c r="AA436" s="22"/>
      <c r="AB436" s="22"/>
      <c r="AC436" s="22"/>
      <c r="AD436" s="22"/>
      <c r="AE436" s="22"/>
      <c r="AF436" s="22"/>
      <c r="AG436" s="22"/>
      <c r="AH436" s="22"/>
      <c r="AI436" s="22"/>
      <c r="AJ436" s="22"/>
      <c r="AK436" s="22"/>
      <c r="AL436" s="22"/>
      <c r="AM436" s="22"/>
      <c r="AN436" s="22"/>
      <c r="AO436" s="22"/>
      <c r="AP436" s="22"/>
      <c r="AQ436" s="22"/>
      <c r="AR436" s="22"/>
      <c r="AS436" s="22"/>
      <c r="AT436" s="22"/>
      <c r="AU436" s="22"/>
      <c r="AV436" s="22"/>
      <c r="AW436" s="22"/>
      <c r="AX436" s="22"/>
      <c r="AY436" s="22"/>
      <c r="CO436" s="3">
        <v>1</v>
      </c>
      <c r="CP436" s="3">
        <v>1</v>
      </c>
    </row>
    <row r="437" spans="1:178" ht="3" customHeight="1" x14ac:dyDescent="0.25">
      <c r="A437" s="24">
        <v>1</v>
      </c>
      <c r="B437" s="28">
        <f>CI438</f>
        <v>0</v>
      </c>
      <c r="C437" s="28">
        <f>CJ438</f>
        <v>0</v>
      </c>
      <c r="D437" s="28">
        <f>CK438</f>
        <v>0</v>
      </c>
      <c r="E437" s="28">
        <f>CL438</f>
        <v>0</v>
      </c>
      <c r="F437" s="28">
        <f>CM438</f>
        <v>0</v>
      </c>
      <c r="H437" s="28">
        <f>CI438</f>
        <v>0</v>
      </c>
      <c r="I437" s="28">
        <f>CJ438</f>
        <v>0</v>
      </c>
      <c r="J437" s="28">
        <f>CK438</f>
        <v>0</v>
      </c>
      <c r="K437" s="28">
        <f>CL438</f>
        <v>0</v>
      </c>
      <c r="L437" s="28">
        <f>CM438</f>
        <v>0</v>
      </c>
      <c r="CO437" s="3">
        <v>1</v>
      </c>
      <c r="CP437" s="3">
        <v>1</v>
      </c>
    </row>
    <row r="438" spans="1:178" ht="16.5" customHeight="1" x14ac:dyDescent="0.25">
      <c r="A438" s="24">
        <v>1</v>
      </c>
      <c r="B438" s="28">
        <f>CI438</f>
        <v>0</v>
      </c>
      <c r="C438" s="28">
        <f>CJ438</f>
        <v>0</v>
      </c>
      <c r="D438" s="28">
        <f>CK438</f>
        <v>0</v>
      </c>
      <c r="E438" s="28">
        <f>CL438</f>
        <v>0</v>
      </c>
      <c r="F438" s="28">
        <f>CM438</f>
        <v>0</v>
      </c>
      <c r="H438" s="28">
        <f>CI438</f>
        <v>0</v>
      </c>
      <c r="I438" s="28">
        <f>CJ438</f>
        <v>0</v>
      </c>
      <c r="J438" s="28">
        <f>CK438</f>
        <v>0</v>
      </c>
      <c r="K438" s="28">
        <f>CL438</f>
        <v>0</v>
      </c>
      <c r="L438" s="28">
        <f>CM438</f>
        <v>0</v>
      </c>
      <c r="N438" s="20" t="s">
        <v>30</v>
      </c>
      <c r="Q438" s="16">
        <f>Q416+1</f>
        <v>20</v>
      </c>
      <c r="R438" s="16"/>
      <c r="S438" s="5" t="s">
        <v>2</v>
      </c>
      <c r="Y438" s="49"/>
      <c r="Z438" s="50"/>
      <c r="AA438" s="50"/>
      <c r="AB438" s="50"/>
      <c r="AC438" s="50"/>
      <c r="AD438" s="50"/>
      <c r="AE438" s="50"/>
      <c r="AF438" s="50"/>
      <c r="AG438" s="50"/>
      <c r="AH438" s="50"/>
      <c r="AI438" s="50"/>
      <c r="AJ438" s="50"/>
      <c r="AK438" s="50"/>
      <c r="AL438" s="50"/>
      <c r="AM438" s="50"/>
      <c r="AN438" s="50"/>
      <c r="AO438" s="50"/>
      <c r="AP438" s="51"/>
      <c r="AS438" s="5" t="s">
        <v>23</v>
      </c>
      <c r="AV438" s="52"/>
      <c r="AW438" s="52"/>
      <c r="AX438" s="52"/>
      <c r="AY438" s="52"/>
      <c r="BA438" s="73">
        <f>IF(AW457&gt;0, IF(LEN(Y438)&gt;3,Y438,"Name fehlt"),Y438)</f>
        <v>0</v>
      </c>
      <c r="BB438" s="73"/>
      <c r="BC438" s="73"/>
      <c r="BD438" s="73"/>
      <c r="BE438" s="73"/>
      <c r="BI438" s="64">
        <f>IF(LEN(Y438)&gt;3, DATE((AW$1-BN439),12,31),0)</f>
        <v>0</v>
      </c>
      <c r="BJ438" s="64"/>
      <c r="BK438" s="64"/>
      <c r="BL438" s="64"/>
      <c r="BN438" s="25"/>
      <c r="BO438" s="25"/>
      <c r="BP438" s="25"/>
      <c r="BQ438" s="64">
        <f>IF(LEN(Y438)&gt;3, DATE((AW$1-BV439),1,1),0)</f>
        <v>0</v>
      </c>
      <c r="BR438" s="64"/>
      <c r="BS438" s="64"/>
      <c r="BT438" s="64"/>
      <c r="CI438" s="3">
        <f>IF(LEN(Y438)&gt;3,1,0)</f>
        <v>0</v>
      </c>
      <c r="CJ438" s="3">
        <f>IF(Y441="X",CI438,0)</f>
        <v>0</v>
      </c>
      <c r="CK438" s="3">
        <f>IF(AF441="X",CI438,0)</f>
        <v>0</v>
      </c>
      <c r="CL438" s="3">
        <f>IF(AM441="X",CI438,0)</f>
        <v>0</v>
      </c>
      <c r="CM438" s="3">
        <f>IF(AT441="X",CI438,0)</f>
        <v>0</v>
      </c>
      <c r="CO438" s="3">
        <v>1</v>
      </c>
      <c r="CP438" s="3">
        <v>1</v>
      </c>
    </row>
    <row r="439" spans="1:178" ht="16.5" customHeight="1" x14ac:dyDescent="0.25">
      <c r="A439" s="24">
        <v>1</v>
      </c>
      <c r="B439" s="28">
        <f>CI438</f>
        <v>0</v>
      </c>
      <c r="C439" s="28">
        <f>CJ438</f>
        <v>0</v>
      </c>
      <c r="D439" s="28">
        <f>CK438</f>
        <v>0</v>
      </c>
      <c r="E439" s="28">
        <f>CL438</f>
        <v>0</v>
      </c>
      <c r="F439" s="28">
        <f>CM438</f>
        <v>0</v>
      </c>
      <c r="H439" s="28">
        <f>CI438</f>
        <v>0</v>
      </c>
      <c r="I439" s="28">
        <f>CJ438</f>
        <v>0</v>
      </c>
      <c r="J439" s="28">
        <f>CK438</f>
        <v>0</v>
      </c>
      <c r="K439" s="28">
        <f>CL438</f>
        <v>0</v>
      </c>
      <c r="L439" s="28">
        <f>CM438</f>
        <v>0</v>
      </c>
      <c r="S439" s="5" t="s">
        <v>3</v>
      </c>
      <c r="Y439" s="49"/>
      <c r="Z439" s="50"/>
      <c r="AA439" s="50"/>
      <c r="AB439" s="50"/>
      <c r="AC439" s="50"/>
      <c r="AD439" s="50"/>
      <c r="AE439" s="50"/>
      <c r="AF439" s="50"/>
      <c r="AG439" s="50"/>
      <c r="AH439" s="50"/>
      <c r="AI439" s="50"/>
      <c r="AJ439" s="50"/>
      <c r="AK439" s="50"/>
      <c r="AL439" s="50"/>
      <c r="AM439" s="50"/>
      <c r="AN439" s="50"/>
      <c r="AO439" s="50"/>
      <c r="AP439" s="51"/>
      <c r="AS439" s="5" t="s">
        <v>11</v>
      </c>
      <c r="AW439" s="44" t="str">
        <f>IF(YEAR(AV438)&gt;1900,$AW$1-YEAR(AV438),"")</f>
        <v/>
      </c>
      <c r="AX439" s="68"/>
      <c r="AY439" s="45"/>
      <c r="BA439" s="73">
        <f>IF(LEN(Y438)&gt;3, IF(LEN(Y439)&gt;3, Y439, "Ort fehlt"),Y439)</f>
        <v>0</v>
      </c>
      <c r="BB439" s="73"/>
      <c r="BC439" s="73"/>
      <c r="BD439" s="73"/>
      <c r="BE439" s="73"/>
      <c r="BI439" s="15">
        <f>IF(Y441="X", $BG$4,0)</f>
        <v>0</v>
      </c>
      <c r="BJ439" s="15">
        <f>IF(AF441="X", $BG$5,0)</f>
        <v>0</v>
      </c>
      <c r="BK439" s="15">
        <f>IF(AM441="X", $BG$6,0)</f>
        <v>0</v>
      </c>
      <c r="BL439" s="15">
        <f>IF(AT441="X", $BG$7,0)</f>
        <v>0</v>
      </c>
      <c r="BN439" s="15" t="str">
        <f>IF(LEN(Y438)&gt;3, SUM(BI439:BL439),"")</f>
        <v/>
      </c>
      <c r="BQ439" s="15">
        <f>IF(Y441="X", $BI$4,0)</f>
        <v>0</v>
      </c>
      <c r="BR439" s="15">
        <f>IF(AF441="X", $BI$5,0)</f>
        <v>0</v>
      </c>
      <c r="BS439" s="15">
        <f>IF(AM441="X", $BI$6,0)</f>
        <v>0</v>
      </c>
      <c r="BT439" s="15">
        <f>IF(AT441="X", $BI$7,0)</f>
        <v>0</v>
      </c>
      <c r="BV439" s="15" t="str">
        <f>IF(LEN(Y438)&gt;3, SUM(BQ439:BT439),"")</f>
        <v/>
      </c>
      <c r="CO439" s="3">
        <v>1</v>
      </c>
      <c r="CP439" s="3">
        <v>1</v>
      </c>
    </row>
    <row r="440" spans="1:178" ht="3" customHeight="1" x14ac:dyDescent="0.25">
      <c r="A440" s="24">
        <v>1</v>
      </c>
      <c r="B440" s="28">
        <f>CI438</f>
        <v>0</v>
      </c>
      <c r="C440" s="28">
        <f>CJ438</f>
        <v>0</v>
      </c>
      <c r="D440" s="28">
        <f>CK438</f>
        <v>0</v>
      </c>
      <c r="E440" s="28">
        <f>CL438</f>
        <v>0</v>
      </c>
      <c r="F440" s="28">
        <f>CM438</f>
        <v>0</v>
      </c>
      <c r="H440" s="28">
        <f>CI438</f>
        <v>0</v>
      </c>
      <c r="I440" s="28">
        <f>CJ438</f>
        <v>0</v>
      </c>
      <c r="J440" s="28">
        <f>CK438</f>
        <v>0</v>
      </c>
      <c r="K440" s="28">
        <f>CL438</f>
        <v>0</v>
      </c>
      <c r="L440" s="28">
        <f>CM438</f>
        <v>0</v>
      </c>
      <c r="CO440" s="3">
        <v>1</v>
      </c>
      <c r="CP440" s="3">
        <v>1</v>
      </c>
    </row>
    <row r="441" spans="1:178" ht="16.5" customHeight="1" x14ac:dyDescent="0.25">
      <c r="A441" s="24">
        <v>1</v>
      </c>
      <c r="B441" s="28">
        <f>CI438</f>
        <v>0</v>
      </c>
      <c r="C441" s="28">
        <f>CJ438</f>
        <v>0</v>
      </c>
      <c r="D441" s="28">
        <f>CK438</f>
        <v>0</v>
      </c>
      <c r="E441" s="28">
        <f>CL438</f>
        <v>0</v>
      </c>
      <c r="F441" s="28">
        <f>CM438</f>
        <v>0</v>
      </c>
      <c r="H441" s="28">
        <f>CI438</f>
        <v>0</v>
      </c>
      <c r="I441" s="28">
        <f>CJ438</f>
        <v>0</v>
      </c>
      <c r="J441" s="28">
        <f>CK438</f>
        <v>0</v>
      </c>
      <c r="K441" s="28">
        <f>CL438</f>
        <v>0</v>
      </c>
      <c r="L441" s="28">
        <f>CM438</f>
        <v>0</v>
      </c>
      <c r="S441" s="72" t="s">
        <v>8</v>
      </c>
      <c r="T441" s="72"/>
      <c r="U441" s="72"/>
      <c r="V441" s="72"/>
      <c r="W441" s="72"/>
      <c r="Y441" s="1"/>
      <c r="Z441" s="5" t="str">
        <f>$BA$4</f>
        <v>U17-kniend</v>
      </c>
      <c r="AF441" s="1"/>
      <c r="AG441" s="5" t="str">
        <f>$BA$5</f>
        <v>U23-kniend</v>
      </c>
      <c r="AM441" s="1"/>
      <c r="AN441" s="5" t="str">
        <f>$BA$6</f>
        <v>---</v>
      </c>
      <c r="AT441" s="1"/>
      <c r="AU441" s="5" t="str">
        <f>$BA$7</f>
        <v>---</v>
      </c>
      <c r="BA441" s="15" t="str">
        <f>IF(LEN(Y438)&gt;3, IF(AF441="X", "", IF(AM441="X", "", IF(AT441="X","", IF(Y441="X", Y441,9999)))),"")</f>
        <v/>
      </c>
      <c r="BB441" s="3"/>
      <c r="BC441" s="15" t="str">
        <f>IF(LEN(Y438)&gt;3, IF(Y441="X", "", IF(AM441="X", "", IF(AT441="X","", IF(AF441="X", AF441,9999)))),"")</f>
        <v/>
      </c>
      <c r="BD441" s="3"/>
      <c r="BE441" s="15" t="str">
        <f>IF(LEN(Y438)&gt;3, IF(Y441="X", "", IF(AF441="X", "", IF(AT441="X","", IF(AM441="X", AM441,9999)))),"")</f>
        <v/>
      </c>
      <c r="BF441" s="3"/>
      <c r="BG441" s="15" t="str">
        <f>IF(LEN(Y438)&gt;3, IF(Y441="X", "", IF(AF441="X", "", IF(AM441="X", "",IF(AT441="X", AT441,9999)))),"")</f>
        <v/>
      </c>
      <c r="CO441" s="3">
        <v>1</v>
      </c>
      <c r="CP441" s="3">
        <v>1</v>
      </c>
    </row>
    <row r="442" spans="1:178" ht="3" customHeight="1" x14ac:dyDescent="0.25">
      <c r="A442" s="24">
        <v>1</v>
      </c>
      <c r="B442" s="28">
        <f>CI438</f>
        <v>0</v>
      </c>
      <c r="C442" s="28">
        <f>CJ438</f>
        <v>0</v>
      </c>
      <c r="D442" s="28">
        <f>CK438</f>
        <v>0</v>
      </c>
      <c r="E442" s="28">
        <f>CL438</f>
        <v>0</v>
      </c>
      <c r="F442" s="28">
        <f>CM438</f>
        <v>0</v>
      </c>
      <c r="H442" s="28">
        <f>CI438</f>
        <v>0</v>
      </c>
      <c r="I442" s="28">
        <f>CJ438</f>
        <v>0</v>
      </c>
      <c r="J442" s="28">
        <f>CK438</f>
        <v>0</v>
      </c>
      <c r="K442" s="28">
        <f>CL438</f>
        <v>0</v>
      </c>
      <c r="L442" s="28">
        <f>CM438</f>
        <v>0</v>
      </c>
      <c r="CO442" s="3">
        <v>1</v>
      </c>
      <c r="CP442" s="3">
        <v>1</v>
      </c>
    </row>
    <row r="443" spans="1:178" ht="16.5" customHeight="1" x14ac:dyDescent="0.25">
      <c r="A443" s="24">
        <v>1</v>
      </c>
      <c r="B443" s="28">
        <f>CI438</f>
        <v>0</v>
      </c>
      <c r="C443" s="28">
        <f>CJ438</f>
        <v>0</v>
      </c>
      <c r="D443" s="28">
        <f>CK438</f>
        <v>0</v>
      </c>
      <c r="E443" s="28">
        <f>CL438</f>
        <v>0</v>
      </c>
      <c r="F443" s="28">
        <f>CM438</f>
        <v>0</v>
      </c>
      <c r="H443" s="28">
        <f>CI438</f>
        <v>0</v>
      </c>
      <c r="I443" s="28">
        <f>CJ438</f>
        <v>0</v>
      </c>
      <c r="J443" s="28">
        <f>CK438</f>
        <v>0</v>
      </c>
      <c r="K443" s="28">
        <f>CL438</f>
        <v>0</v>
      </c>
      <c r="L443" s="28">
        <f>CM438</f>
        <v>0</v>
      </c>
      <c r="S443" s="5" t="s">
        <v>4</v>
      </c>
      <c r="Y443" s="1"/>
      <c r="Z443" s="5" t="s">
        <v>27</v>
      </c>
      <c r="AZ443" s="26" t="s">
        <v>26</v>
      </c>
      <c r="BA443" s="15" t="str">
        <f>IF(Y441="X", IF(Y443=$BS$4,Y443,IF(Y443=$BT$4,Y443,"XXX")),"")</f>
        <v/>
      </c>
      <c r="BB443" s="15" t="str">
        <f>IF(AF441="X", IF(Y443=$BS$5,Y443,IF(Y443=$BT$5,Y443,"XXX")),"")</f>
        <v/>
      </c>
      <c r="BC443" s="15" t="str">
        <f>IF(AM441="X", IF(Y443=$BS$6,Y443,IF(Y443=$BT$6,Y443,"XXX")),"")</f>
        <v/>
      </c>
      <c r="BD443" s="15" t="str">
        <f>IF(AT441="X", IF(Y443=$BS$7,Y443,IF(Y443=$BT$7,Y443,"XXX")),"")</f>
        <v/>
      </c>
      <c r="BE443" s="18" t="s">
        <v>26</v>
      </c>
      <c r="BF443" s="15" t="str">
        <f>BA443&amp;BB443&amp;BC443&amp;BD443</f>
        <v/>
      </c>
      <c r="BG443" s="26" t="s">
        <v>26</v>
      </c>
      <c r="BK443" s="26" t="s">
        <v>26</v>
      </c>
      <c r="CO443" s="3">
        <v>1</v>
      </c>
      <c r="CP443" s="3">
        <v>1</v>
      </c>
    </row>
    <row r="444" spans="1:178" ht="3" customHeight="1" x14ac:dyDescent="0.25">
      <c r="A444" s="24">
        <v>0</v>
      </c>
      <c r="B444" s="24">
        <v>0</v>
      </c>
      <c r="C444" s="24">
        <v>0</v>
      </c>
      <c r="D444" s="24">
        <v>0</v>
      </c>
      <c r="E444" s="24">
        <v>0</v>
      </c>
      <c r="F444" s="24">
        <v>0</v>
      </c>
      <c r="H444" s="28">
        <f>CI438*BK445</f>
        <v>0</v>
      </c>
      <c r="I444" s="28">
        <f>CJ438*BF445</f>
        <v>0</v>
      </c>
      <c r="J444" s="28">
        <f>CK438*BG445</f>
        <v>0</v>
      </c>
      <c r="K444" s="28">
        <f>CL438*BH445</f>
        <v>0</v>
      </c>
      <c r="L444" s="28">
        <f>CM438*BI445</f>
        <v>0</v>
      </c>
      <c r="CO444" s="3">
        <v>1</v>
      </c>
      <c r="CP444" s="3">
        <v>1</v>
      </c>
    </row>
    <row r="445" spans="1:178" ht="16.5" customHeight="1" x14ac:dyDescent="0.25">
      <c r="A445" s="24">
        <v>0</v>
      </c>
      <c r="B445" s="24">
        <v>0</v>
      </c>
      <c r="C445" s="24">
        <v>0</v>
      </c>
      <c r="D445" s="24">
        <v>0</v>
      </c>
      <c r="E445" s="24">
        <v>0</v>
      </c>
      <c r="F445" s="24">
        <v>0</v>
      </c>
      <c r="H445" s="28">
        <f>CI438*BK445</f>
        <v>0</v>
      </c>
      <c r="I445" s="28">
        <f>CJ438*BF445</f>
        <v>0</v>
      </c>
      <c r="J445" s="28">
        <f>CK438*BG445</f>
        <v>0</v>
      </c>
      <c r="K445" s="28">
        <f>CL438*BH445</f>
        <v>0</v>
      </c>
      <c r="L445" s="28">
        <f>CM438*BI445</f>
        <v>0</v>
      </c>
      <c r="S445" s="60" t="str">
        <f>IF(BK445=1,"P 1","")</f>
        <v/>
      </c>
      <c r="T445" s="5" t="s">
        <v>5</v>
      </c>
      <c r="Y445" s="53"/>
      <c r="Z445" s="54"/>
      <c r="AA445" s="53"/>
      <c r="AB445" s="54"/>
      <c r="AC445" s="53"/>
      <c r="AD445" s="54"/>
      <c r="AE445" s="53"/>
      <c r="AF445" s="54"/>
      <c r="AG445" s="53"/>
      <c r="AH445" s="54"/>
      <c r="AI445" s="53"/>
      <c r="AJ445" s="54"/>
      <c r="AK445" s="53"/>
      <c r="AL445" s="54"/>
      <c r="AM445" s="53"/>
      <c r="AN445" s="54"/>
      <c r="AO445" s="53"/>
      <c r="AP445" s="54"/>
      <c r="AQ445" s="53"/>
      <c r="AR445" s="54"/>
      <c r="AS445" s="3"/>
      <c r="AW445" s="61"/>
      <c r="AX445" s="62"/>
      <c r="AY445" s="63"/>
      <c r="BA445" s="44">
        <f>SUM(Y445:AR445)*BK445</f>
        <v>0</v>
      </c>
      <c r="BB445" s="68"/>
      <c r="BC445" s="45"/>
      <c r="BF445" s="15">
        <f>IF(Y441="X", IF($BK$4&gt;=10,1,0),0)</f>
        <v>0</v>
      </c>
      <c r="BG445" s="15">
        <f>IF(AF441="X", IF($BK$5&gt;=10,1,0),0)</f>
        <v>0</v>
      </c>
      <c r="BH445" s="15">
        <f>IF(AM441="X", IF($BK$6&gt;=10,1,0),0)</f>
        <v>0</v>
      </c>
      <c r="BI445" s="15">
        <f>IF(AT441="X", IF($BK$7&gt;=10,1,0),0)</f>
        <v>0</v>
      </c>
      <c r="BK445" s="15">
        <f>SUM(BF445:BI445)</f>
        <v>0</v>
      </c>
      <c r="BN445" s="59" t="str">
        <f>IF($CI438=0, "", IF($BK445=0, IF(Y445&lt;&gt;0, 999,-1),Y445))</f>
        <v/>
      </c>
      <c r="BO445" s="59"/>
      <c r="BP445" s="59" t="str">
        <f>IF($CI438=0, "", IF($BK445=0, IF(AA445&lt;&gt;0, 999,-1),AA445))</f>
        <v/>
      </c>
      <c r="BQ445" s="59"/>
      <c r="BR445" s="59" t="str">
        <f>IF($CI438=0, "", IF($BK445=0, IF(AC445&lt;&gt;0, 999,-1),AC445))</f>
        <v/>
      </c>
      <c r="BS445" s="59"/>
      <c r="BT445" s="59" t="str">
        <f>IF($CI438=0, "", IF($BK445=0, IF(AE445&lt;&gt;0, 999,-1),AE445))</f>
        <v/>
      </c>
      <c r="BU445" s="59"/>
      <c r="BV445" s="59" t="str">
        <f>IF($CI438=0, "", IF($BK445=0, IF(AG445&lt;&gt;0, 999,-1),AG445))</f>
        <v/>
      </c>
      <c r="BW445" s="59"/>
      <c r="BX445" s="59" t="str">
        <f>IF($CI438=0, "", IF($BK445=0, IF(AI445&lt;&gt;0, 999,-1),AI445))</f>
        <v/>
      </c>
      <c r="BY445" s="59"/>
      <c r="BZ445" s="59" t="str">
        <f>IF($CI438=0, "", IF($BK445=0, IF(AK445&lt;&gt;0, 999,-1),AK445))</f>
        <v/>
      </c>
      <c r="CA445" s="59"/>
      <c r="CB445" s="59" t="str">
        <f>IF($CI438=0, "", IF($BK445=0, IF(AM445&lt;&gt;0, 999,-1),AM445))</f>
        <v/>
      </c>
      <c r="CC445" s="59"/>
      <c r="CD445" s="59" t="str">
        <f>IF($CI438=0, "", IF($BK445=0, IF(AO445&lt;&gt;0, 999,-1),AO445))</f>
        <v/>
      </c>
      <c r="CE445" s="59"/>
      <c r="CF445" s="59" t="str">
        <f>IF($CI438=0, "", IF($BK445=0, IF(AQ445&lt;&gt;0, 999,-1),AQ445))</f>
        <v/>
      </c>
      <c r="CG445" s="59"/>
      <c r="CO445" s="3">
        <v>1</v>
      </c>
      <c r="CP445" s="3">
        <v>1</v>
      </c>
    </row>
    <row r="446" spans="1:178" ht="16.5" customHeight="1" x14ac:dyDescent="0.25">
      <c r="A446" s="24">
        <v>0</v>
      </c>
      <c r="B446" s="24">
        <v>0</v>
      </c>
      <c r="C446" s="24">
        <v>0</v>
      </c>
      <c r="D446" s="24">
        <v>0</v>
      </c>
      <c r="E446" s="24">
        <v>0</v>
      </c>
      <c r="F446" s="24">
        <v>0</v>
      </c>
      <c r="H446" s="28">
        <f>CI438*BK445</f>
        <v>0</v>
      </c>
      <c r="I446" s="28">
        <f>CJ438*BF445</f>
        <v>0</v>
      </c>
      <c r="J446" s="28">
        <f>CK438*BG445</f>
        <v>0</v>
      </c>
      <c r="K446" s="28">
        <f>CL438*BH445</f>
        <v>0</v>
      </c>
      <c r="L446" s="28">
        <f>CM438*BI445</f>
        <v>0</v>
      </c>
      <c r="S446" s="60"/>
      <c r="T446" s="5" t="s">
        <v>6</v>
      </c>
      <c r="Z446" s="27" t="s">
        <v>32</v>
      </c>
      <c r="AA446" s="55">
        <f>IF($AV$4&lt;&gt;0, AO433+1*BK445,0)</f>
        <v>0</v>
      </c>
      <c r="AB446" s="56"/>
      <c r="AC446" s="56"/>
      <c r="AD446" s="57"/>
      <c r="AN446" s="27" t="s">
        <v>33</v>
      </c>
      <c r="AO446" s="55">
        <f>IF(AA446*BK445&lt;&gt;0, AA446+10/BK446-1,AA446)</f>
        <v>0</v>
      </c>
      <c r="AP446" s="56"/>
      <c r="AQ446" s="56"/>
      <c r="AR446" s="57"/>
      <c r="AW446" s="58" t="s">
        <v>12</v>
      </c>
      <c r="AX446" s="58"/>
      <c r="AY446" s="58"/>
      <c r="BA446" s="59">
        <f>IF(LEN(Y438)&gt;3, 1,0)</f>
        <v>0</v>
      </c>
      <c r="BB446" s="59"/>
      <c r="BC446" s="59"/>
      <c r="BF446" s="15">
        <f>BF445*$BY$4</f>
        <v>0</v>
      </c>
      <c r="BG446" s="15">
        <f>BG445*$BY$5</f>
        <v>0</v>
      </c>
      <c r="BH446" s="15">
        <f>BH445*$BY$6</f>
        <v>0</v>
      </c>
      <c r="BI446" s="15">
        <f>BI445*$BY$7</f>
        <v>0</v>
      </c>
      <c r="BK446" s="15">
        <f>SUM(BF446:BI446)</f>
        <v>0</v>
      </c>
      <c r="CO446" s="3">
        <v>1</v>
      </c>
      <c r="CP446" s="3">
        <v>1</v>
      </c>
    </row>
    <row r="447" spans="1:178" ht="3" customHeight="1" x14ac:dyDescent="0.25">
      <c r="A447" s="24">
        <v>0</v>
      </c>
      <c r="B447" s="24">
        <v>0</v>
      </c>
      <c r="C447" s="24">
        <v>0</v>
      </c>
      <c r="D447" s="24">
        <v>0</v>
      </c>
      <c r="E447" s="24">
        <v>0</v>
      </c>
      <c r="F447" s="24">
        <v>0</v>
      </c>
      <c r="H447" s="28">
        <f>CI438*BK448</f>
        <v>0</v>
      </c>
      <c r="I447" s="28">
        <f>CJ438*BF448</f>
        <v>0</v>
      </c>
      <c r="J447" s="28">
        <f>CK438*BG448</f>
        <v>0</v>
      </c>
      <c r="K447" s="28">
        <f>CL438*BH448</f>
        <v>0</v>
      </c>
      <c r="L447" s="28">
        <f>CM438*BI448</f>
        <v>0</v>
      </c>
      <c r="CO447" s="3">
        <v>1</v>
      </c>
      <c r="CP447" s="3">
        <v>1</v>
      </c>
    </row>
    <row r="448" spans="1:178" ht="16.5" customHeight="1" x14ac:dyDescent="0.25">
      <c r="A448" s="24">
        <v>0</v>
      </c>
      <c r="B448" s="24">
        <v>0</v>
      </c>
      <c r="C448" s="24">
        <v>0</v>
      </c>
      <c r="D448" s="24">
        <v>0</v>
      </c>
      <c r="E448" s="24">
        <v>0</v>
      </c>
      <c r="F448" s="24">
        <v>0</v>
      </c>
      <c r="H448" s="28">
        <f>CI438*BK448</f>
        <v>0</v>
      </c>
      <c r="I448" s="28">
        <f>CJ438*BF448</f>
        <v>0</v>
      </c>
      <c r="J448" s="28">
        <f>CK438*BG448</f>
        <v>0</v>
      </c>
      <c r="K448" s="28">
        <f>CL438*BH448</f>
        <v>0</v>
      </c>
      <c r="L448" s="28">
        <f>CM438*BI448</f>
        <v>0</v>
      </c>
      <c r="S448" s="60" t="str">
        <f>IF(BK448=1,"P 2","")</f>
        <v/>
      </c>
      <c r="T448" s="5" t="s">
        <v>5</v>
      </c>
      <c r="Y448" s="53"/>
      <c r="Z448" s="54"/>
      <c r="AA448" s="53"/>
      <c r="AB448" s="54"/>
      <c r="AC448" s="53"/>
      <c r="AD448" s="54"/>
      <c r="AE448" s="53"/>
      <c r="AF448" s="54"/>
      <c r="AG448" s="53"/>
      <c r="AH448" s="54"/>
      <c r="AI448" s="53"/>
      <c r="AJ448" s="54"/>
      <c r="AK448" s="53"/>
      <c r="AL448" s="54"/>
      <c r="AM448" s="53"/>
      <c r="AN448" s="54"/>
      <c r="AO448" s="53"/>
      <c r="AP448" s="54"/>
      <c r="AQ448" s="53"/>
      <c r="AR448" s="54"/>
      <c r="AS448" s="3"/>
      <c r="AW448" s="61"/>
      <c r="AX448" s="62"/>
      <c r="AY448" s="63"/>
      <c r="BA448" s="44">
        <f>SUM(Y448:AR448)*BK448</f>
        <v>0</v>
      </c>
      <c r="BB448" s="68"/>
      <c r="BC448" s="45"/>
      <c r="BF448" s="15">
        <f>IF(Y441="X", IF($BK$4&gt;=20,1,0),0)</f>
        <v>0</v>
      </c>
      <c r="BG448" s="15">
        <f>IF(AF441="X", IF($BK$5&gt;=20,1,0),0)</f>
        <v>0</v>
      </c>
      <c r="BH448" s="15">
        <f>IF(AM441="X", IF($BK$6&gt;=20,1,0),0)</f>
        <v>0</v>
      </c>
      <c r="BI448" s="15">
        <f>IF(AT441="X", IF($BK$7&gt;=20,1,0),0)</f>
        <v>0</v>
      </c>
      <c r="BK448" s="15">
        <f>SUM(BF448:BI448)</f>
        <v>0</v>
      </c>
      <c r="BN448" s="59" t="str">
        <f>IF($CI438=0, "", IF($BK448=0, IF(Y448&lt;&gt;0, 999,-1),Y448))</f>
        <v/>
      </c>
      <c r="BO448" s="59"/>
      <c r="BP448" s="59" t="str">
        <f>IF($CI438=0, "", IF($BK448=0, IF(AA448&lt;&gt;0, 999,-1),AA448))</f>
        <v/>
      </c>
      <c r="BQ448" s="59"/>
      <c r="BR448" s="59" t="str">
        <f>IF($CI438=0, "", IF($BK448=0, IF(AC448&lt;&gt;0, 999,-1),AC448))</f>
        <v/>
      </c>
      <c r="BS448" s="59"/>
      <c r="BT448" s="59" t="str">
        <f>IF($CI438=0, "", IF($BK448=0, IF(AE448&lt;&gt;0, 999,-1),AE448))</f>
        <v/>
      </c>
      <c r="BU448" s="59"/>
      <c r="BV448" s="59" t="str">
        <f>IF($CI438=0, "", IF($BK448=0, IF(AG448&lt;&gt;0, 999,-1),AG448))</f>
        <v/>
      </c>
      <c r="BW448" s="59"/>
      <c r="BX448" s="59" t="str">
        <f>IF($CI438=0, "", IF($BK448=0, IF(AI448&lt;&gt;0, 999,-1),AI448))</f>
        <v/>
      </c>
      <c r="BY448" s="59"/>
      <c r="BZ448" s="59" t="str">
        <f>IF($CI438=0, "", IF($BK448=0, IF(AK448&lt;&gt;0, 999,-1),AK448))</f>
        <v/>
      </c>
      <c r="CA448" s="59"/>
      <c r="CB448" s="59" t="str">
        <f>IF($CI438=0, "", IF($BK448=0, IF(AM448&lt;&gt;0, 999,-1),AM448))</f>
        <v/>
      </c>
      <c r="CC448" s="59"/>
      <c r="CD448" s="59" t="str">
        <f>IF($CI438=0, "", IF($BK448=0, IF(AO448&lt;&gt;0, 999,-1),AO448))</f>
        <v/>
      </c>
      <c r="CE448" s="59"/>
      <c r="CF448" s="59" t="str">
        <f>IF($CI438=0, "", IF($BK448=0, IF(AQ448&lt;&gt;0, 999,-1),AQ448))</f>
        <v/>
      </c>
      <c r="CG448" s="59"/>
      <c r="CO448" s="3">
        <v>1</v>
      </c>
      <c r="CP448" s="3">
        <v>1</v>
      </c>
    </row>
    <row r="449" spans="1:178" ht="16.5" customHeight="1" x14ac:dyDescent="0.25">
      <c r="A449" s="24">
        <v>0</v>
      </c>
      <c r="B449" s="24">
        <v>0</v>
      </c>
      <c r="C449" s="24">
        <v>0</v>
      </c>
      <c r="D449" s="24">
        <v>0</v>
      </c>
      <c r="E449" s="24">
        <v>0</v>
      </c>
      <c r="F449" s="24">
        <v>0</v>
      </c>
      <c r="H449" s="28">
        <f>CI438*BK448</f>
        <v>0</v>
      </c>
      <c r="I449" s="28">
        <f>CJ438*BF448</f>
        <v>0</v>
      </c>
      <c r="J449" s="28">
        <f>CK438*BG448</f>
        <v>0</v>
      </c>
      <c r="K449" s="28">
        <f>CL438*BH448</f>
        <v>0</v>
      </c>
      <c r="L449" s="28">
        <f>CM438*BI448</f>
        <v>0</v>
      </c>
      <c r="S449" s="60"/>
      <c r="T449" s="5" t="s">
        <v>6</v>
      </c>
      <c r="Z449" s="27" t="s">
        <v>32</v>
      </c>
      <c r="AA449" s="55">
        <f>IF(AO446&lt;&gt;0, AO446+1*BK448,0)</f>
        <v>0</v>
      </c>
      <c r="AB449" s="56"/>
      <c r="AC449" s="56"/>
      <c r="AD449" s="57"/>
      <c r="AN449" s="27" t="s">
        <v>33</v>
      </c>
      <c r="AO449" s="55">
        <f>IF(AA449*BK448&lt;&gt;0, AA449+10/BK449-1,AA449)</f>
        <v>0</v>
      </c>
      <c r="AP449" s="56"/>
      <c r="AQ449" s="56"/>
      <c r="AR449" s="57"/>
      <c r="AW449" s="58" t="s">
        <v>12</v>
      </c>
      <c r="AX449" s="58"/>
      <c r="AY449" s="58"/>
      <c r="BF449" s="15">
        <f>BF448*$BY$4</f>
        <v>0</v>
      </c>
      <c r="BG449" s="15">
        <f>BG448*$BY$5</f>
        <v>0</v>
      </c>
      <c r="BH449" s="15">
        <f>BH448*$BY$6</f>
        <v>0</v>
      </c>
      <c r="BI449" s="15">
        <f>BI448*$BY$7</f>
        <v>0</v>
      </c>
      <c r="BK449" s="15">
        <f>SUM(BF449:BI449)</f>
        <v>0</v>
      </c>
      <c r="CO449" s="3">
        <v>1</v>
      </c>
      <c r="CP449" s="3">
        <v>1</v>
      </c>
    </row>
    <row r="450" spans="1:178" ht="3" customHeight="1" x14ac:dyDescent="0.25">
      <c r="A450" s="24">
        <v>0</v>
      </c>
      <c r="B450" s="24">
        <v>0</v>
      </c>
      <c r="C450" s="24">
        <v>0</v>
      </c>
      <c r="D450" s="24">
        <v>0</v>
      </c>
      <c r="E450" s="24">
        <v>0</v>
      </c>
      <c r="F450" s="24">
        <v>0</v>
      </c>
      <c r="H450" s="28">
        <f>CI438*BK451</f>
        <v>0</v>
      </c>
      <c r="I450" s="28">
        <f>CJ438*BF451</f>
        <v>0</v>
      </c>
      <c r="J450" s="28">
        <f>CK438*BG451</f>
        <v>0</v>
      </c>
      <c r="K450" s="28">
        <f>CL438*BH451</f>
        <v>0</v>
      </c>
      <c r="L450" s="28">
        <f>CM438*BI451</f>
        <v>0</v>
      </c>
      <c r="CO450" s="3">
        <v>1</v>
      </c>
      <c r="CP450" s="3">
        <v>1</v>
      </c>
    </row>
    <row r="451" spans="1:178" ht="16.5" customHeight="1" x14ac:dyDescent="0.25">
      <c r="A451" s="24">
        <v>0</v>
      </c>
      <c r="B451" s="24">
        <v>0</v>
      </c>
      <c r="C451" s="24">
        <v>0</v>
      </c>
      <c r="D451" s="24">
        <v>0</v>
      </c>
      <c r="E451" s="24">
        <v>0</v>
      </c>
      <c r="F451" s="24">
        <v>0</v>
      </c>
      <c r="H451" s="28">
        <f>CI438*BK451</f>
        <v>0</v>
      </c>
      <c r="I451" s="28">
        <f>CJ438*BF451</f>
        <v>0</v>
      </c>
      <c r="J451" s="28">
        <f>CK438*BG451</f>
        <v>0</v>
      </c>
      <c r="K451" s="28">
        <f>CL438*BH451</f>
        <v>0</v>
      </c>
      <c r="L451" s="28">
        <f>CM438*BI451</f>
        <v>0</v>
      </c>
      <c r="S451" s="60" t="str">
        <f>IF(BK451=1,"P 3","")</f>
        <v/>
      </c>
      <c r="T451" s="5" t="s">
        <v>5</v>
      </c>
      <c r="Y451" s="53"/>
      <c r="Z451" s="54"/>
      <c r="AA451" s="53"/>
      <c r="AB451" s="54"/>
      <c r="AC451" s="53"/>
      <c r="AD451" s="54"/>
      <c r="AE451" s="53"/>
      <c r="AF451" s="54"/>
      <c r="AG451" s="53"/>
      <c r="AH451" s="54"/>
      <c r="AI451" s="53"/>
      <c r="AJ451" s="54"/>
      <c r="AK451" s="53"/>
      <c r="AL451" s="54"/>
      <c r="AM451" s="53"/>
      <c r="AN451" s="54"/>
      <c r="AO451" s="53"/>
      <c r="AP451" s="54"/>
      <c r="AQ451" s="53"/>
      <c r="AR451" s="54"/>
      <c r="AS451" s="3"/>
      <c r="AW451" s="61"/>
      <c r="AX451" s="62"/>
      <c r="AY451" s="63"/>
      <c r="BA451" s="44">
        <f>SUM(Y451:AR451)*BK451</f>
        <v>0</v>
      </c>
      <c r="BB451" s="68"/>
      <c r="BC451" s="45"/>
      <c r="BF451" s="15">
        <f>IF(Y441="X", IF($BK$4&gt;=30,1,0),0)</f>
        <v>0</v>
      </c>
      <c r="BG451" s="15">
        <f>IF(AF441="X", IF($BK$5&gt;=30,1,0),0)</f>
        <v>0</v>
      </c>
      <c r="BH451" s="15">
        <f>IF(AM441="X", IF($BK$6&gt;=30,1,0),0)</f>
        <v>0</v>
      </c>
      <c r="BI451" s="15">
        <f>IF(AT441="X", IF($BK$7&gt;=30,1,0),0)</f>
        <v>0</v>
      </c>
      <c r="BK451" s="15">
        <f>SUM(BF451:BI451)</f>
        <v>0</v>
      </c>
      <c r="BN451" s="59" t="str">
        <f>IF($CI438=0, "", IF($BK451=0, IF(Y451&lt;&gt;0, 999,-1),Y451))</f>
        <v/>
      </c>
      <c r="BO451" s="59"/>
      <c r="BP451" s="59" t="str">
        <f>IF($CI438=0, "", IF($BK451=0, IF(AA451&lt;&gt;0, 999,-1),AA451))</f>
        <v/>
      </c>
      <c r="BQ451" s="59"/>
      <c r="BR451" s="59" t="str">
        <f>IF($CI438=0, "", IF($BK451=0, IF(AC451&lt;&gt;0, 999,-1),AC451))</f>
        <v/>
      </c>
      <c r="BS451" s="59"/>
      <c r="BT451" s="59" t="str">
        <f>IF($CI438=0, "", IF($BK451=0, IF(AE451&lt;&gt;0, 999,-1),AE451))</f>
        <v/>
      </c>
      <c r="BU451" s="59"/>
      <c r="BV451" s="59" t="str">
        <f>IF($CI438=0, "", IF($BK451=0, IF(AG451&lt;&gt;0, 999,-1),AG451))</f>
        <v/>
      </c>
      <c r="BW451" s="59"/>
      <c r="BX451" s="59" t="str">
        <f>IF($CI438=0, "", IF($BK451=0, IF(AI451&lt;&gt;0, 999,-1),AI451))</f>
        <v/>
      </c>
      <c r="BY451" s="59"/>
      <c r="BZ451" s="59" t="str">
        <f>IF($CI438=0, "", IF($BK451=0, IF(AK451&lt;&gt;0, 999,-1),AK451))</f>
        <v/>
      </c>
      <c r="CA451" s="59"/>
      <c r="CB451" s="59" t="str">
        <f>IF($CI438=0, "", IF($BK451=0, IF(AM451&lt;&gt;0, 999,-1),AM451))</f>
        <v/>
      </c>
      <c r="CC451" s="59"/>
      <c r="CD451" s="59" t="str">
        <f>IF($CI438=0, "", IF($BK451=0, IF(AO451&lt;&gt;0, 999,-1),AO451))</f>
        <v/>
      </c>
      <c r="CE451" s="59"/>
      <c r="CF451" s="59" t="str">
        <f>IF($CI438=0, "", IF($BK451=0, IF(AQ451&lt;&gt;0, 999,-1),AQ451))</f>
        <v/>
      </c>
      <c r="CG451" s="59"/>
      <c r="CH451" s="3"/>
      <c r="CO451" s="3">
        <v>1</v>
      </c>
      <c r="CP451" s="3">
        <v>1</v>
      </c>
    </row>
    <row r="452" spans="1:178" ht="16.5" customHeight="1" x14ac:dyDescent="0.25">
      <c r="A452" s="24">
        <v>0</v>
      </c>
      <c r="B452" s="24">
        <v>0</v>
      </c>
      <c r="C452" s="24">
        <v>0</v>
      </c>
      <c r="D452" s="24">
        <v>0</v>
      </c>
      <c r="E452" s="24">
        <v>0</v>
      </c>
      <c r="F452" s="24">
        <v>0</v>
      </c>
      <c r="H452" s="28">
        <f>CI438*BK451</f>
        <v>0</v>
      </c>
      <c r="I452" s="28">
        <f>CJ438*BF451</f>
        <v>0</v>
      </c>
      <c r="J452" s="28">
        <f>CK438*BG451</f>
        <v>0</v>
      </c>
      <c r="K452" s="28">
        <f>CL438*BH451</f>
        <v>0</v>
      </c>
      <c r="L452" s="28">
        <f>CM438*BI451</f>
        <v>0</v>
      </c>
      <c r="S452" s="60"/>
      <c r="T452" s="5" t="s">
        <v>6</v>
      </c>
      <c r="Z452" s="27" t="s">
        <v>32</v>
      </c>
      <c r="AA452" s="55">
        <f>IF(AO449&lt;&gt;0, AO449+1*BK451,0)</f>
        <v>0</v>
      </c>
      <c r="AB452" s="56"/>
      <c r="AC452" s="56"/>
      <c r="AD452" s="57"/>
      <c r="AN452" s="27" t="s">
        <v>33</v>
      </c>
      <c r="AO452" s="55">
        <f>IF(AA452*BK451&lt;&gt;0, AA452+10/BK452-1,AA452)</f>
        <v>0</v>
      </c>
      <c r="AP452" s="56"/>
      <c r="AQ452" s="56"/>
      <c r="AR452" s="57"/>
      <c r="AW452" s="58" t="s">
        <v>12</v>
      </c>
      <c r="AX452" s="58"/>
      <c r="AY452" s="58"/>
      <c r="BF452" s="15">
        <f>BF451*$BY$4</f>
        <v>0</v>
      </c>
      <c r="BG452" s="15">
        <f>BG451*$BY$5</f>
        <v>0</v>
      </c>
      <c r="BH452" s="15">
        <f>BH451*$BY$6</f>
        <v>0</v>
      </c>
      <c r="BI452" s="15">
        <f>BI451*$BY$7</f>
        <v>0</v>
      </c>
      <c r="BK452" s="15">
        <f>SUM(BF452:BI452)</f>
        <v>0</v>
      </c>
      <c r="CO452" s="3">
        <v>1</v>
      </c>
      <c r="CP452" s="3">
        <v>1</v>
      </c>
    </row>
    <row r="453" spans="1:178" ht="3" customHeight="1" x14ac:dyDescent="0.25">
      <c r="A453" s="24">
        <v>0</v>
      </c>
      <c r="B453" s="24">
        <v>0</v>
      </c>
      <c r="C453" s="24">
        <v>0</v>
      </c>
      <c r="D453" s="24">
        <v>0</v>
      </c>
      <c r="E453" s="24">
        <v>0</v>
      </c>
      <c r="F453" s="24">
        <v>0</v>
      </c>
      <c r="H453" s="28">
        <f>CI438*BK454</f>
        <v>0</v>
      </c>
      <c r="I453" s="28">
        <f>CJ438*BF454</f>
        <v>0</v>
      </c>
      <c r="J453" s="28">
        <f>CK438*BG454</f>
        <v>0</v>
      </c>
      <c r="K453" s="28">
        <f>CL438*BH454</f>
        <v>0</v>
      </c>
      <c r="L453" s="28">
        <f>CM438*BI454</f>
        <v>0</v>
      </c>
      <c r="CO453" s="3">
        <v>1</v>
      </c>
      <c r="CP453" s="3">
        <v>1</v>
      </c>
    </row>
    <row r="454" spans="1:178" ht="16.5" customHeight="1" x14ac:dyDescent="0.25">
      <c r="A454" s="24">
        <v>0</v>
      </c>
      <c r="B454" s="24">
        <v>0</v>
      </c>
      <c r="C454" s="24">
        <v>0</v>
      </c>
      <c r="D454" s="24">
        <v>0</v>
      </c>
      <c r="E454" s="24">
        <v>0</v>
      </c>
      <c r="F454" s="24">
        <v>0</v>
      </c>
      <c r="H454" s="28">
        <f>CI438*BK454</f>
        <v>0</v>
      </c>
      <c r="I454" s="28">
        <f>CJ438*BF454</f>
        <v>0</v>
      </c>
      <c r="J454" s="28">
        <f>CK438*BG454</f>
        <v>0</v>
      </c>
      <c r="K454" s="28">
        <f>CL438*BH454</f>
        <v>0</v>
      </c>
      <c r="L454" s="28">
        <f>CM438*BI454</f>
        <v>0</v>
      </c>
      <c r="S454" s="60" t="str">
        <f>IF(BK454=1,"P 4","")</f>
        <v/>
      </c>
      <c r="T454" s="5" t="s">
        <v>5</v>
      </c>
      <c r="Y454" s="53"/>
      <c r="Z454" s="54"/>
      <c r="AA454" s="53"/>
      <c r="AB454" s="54"/>
      <c r="AC454" s="53"/>
      <c r="AD454" s="54"/>
      <c r="AE454" s="53"/>
      <c r="AF454" s="54"/>
      <c r="AG454" s="53"/>
      <c r="AH454" s="54"/>
      <c r="AI454" s="53"/>
      <c r="AJ454" s="54"/>
      <c r="AK454" s="53"/>
      <c r="AL454" s="54"/>
      <c r="AM454" s="53"/>
      <c r="AN454" s="54"/>
      <c r="AO454" s="53"/>
      <c r="AP454" s="54"/>
      <c r="AQ454" s="53"/>
      <c r="AR454" s="54"/>
      <c r="AS454" s="3"/>
      <c r="AW454" s="61"/>
      <c r="AX454" s="62"/>
      <c r="AY454" s="63"/>
      <c r="BA454" s="44">
        <f>SUM(Y454:AR454)*BK454</f>
        <v>0</v>
      </c>
      <c r="BB454" s="68"/>
      <c r="BC454" s="45"/>
      <c r="BF454" s="15">
        <f>IF(Y441="X", IF($BK$4&gt;=40,1,0),0)</f>
        <v>0</v>
      </c>
      <c r="BG454" s="15">
        <f>IF(AF441="X", IF($BK$5&gt;=40,1,0),0)</f>
        <v>0</v>
      </c>
      <c r="BH454" s="15">
        <f>IF(AM441="X", IF($BK$6&gt;=40,1,0),0)</f>
        <v>0</v>
      </c>
      <c r="BI454" s="15">
        <f>IF(AT441="X", IF($BK$7&gt;=30,1,0),0)</f>
        <v>0</v>
      </c>
      <c r="BK454" s="15">
        <f>SUM(BF454:BI454)</f>
        <v>0</v>
      </c>
      <c r="BN454" s="59" t="str">
        <f>IF($CI438=0, "", IF($BK454=0, IF(Y454&lt;&gt;0, 999,-1),Y454))</f>
        <v/>
      </c>
      <c r="BO454" s="59"/>
      <c r="BP454" s="59" t="str">
        <f>IF($CI438=0, "", IF($BK454=0, IF(AA454&lt;&gt;0, 999,-1),AA454))</f>
        <v/>
      </c>
      <c r="BQ454" s="59"/>
      <c r="BR454" s="59" t="str">
        <f>IF($CI438=0, "", IF($BK454=0, IF(AC454&lt;&gt;0, 999,-1),AC454))</f>
        <v/>
      </c>
      <c r="BS454" s="59"/>
      <c r="BT454" s="59" t="str">
        <f>IF($CI438=0, "", IF($BK454=0, IF(AE454&lt;&gt;0, 999,-1),AE454))</f>
        <v/>
      </c>
      <c r="BU454" s="59"/>
      <c r="BV454" s="59" t="str">
        <f>IF($CI438=0, "", IF($BK454=0, IF(AG454&lt;&gt;0, 999,-1),AG454))</f>
        <v/>
      </c>
      <c r="BW454" s="59"/>
      <c r="BX454" s="59" t="str">
        <f>IF($CI438=0, "", IF($BK454=0, IF(AI454&lt;&gt;0, 999,-1),AI454))</f>
        <v/>
      </c>
      <c r="BY454" s="59"/>
      <c r="BZ454" s="59" t="str">
        <f>IF($CI438=0, "", IF($BK454=0, IF(AK454&lt;&gt;0, 999,-1),AK454))</f>
        <v/>
      </c>
      <c r="CA454" s="59"/>
      <c r="CB454" s="59" t="str">
        <f>IF($CI438=0, "", IF($BK454=0, IF(AM454&lt;&gt;0, 999,-1),AM454))</f>
        <v/>
      </c>
      <c r="CC454" s="59"/>
      <c r="CD454" s="59" t="str">
        <f>IF($CI438=0, "", IF($BK454=0, IF(AO454&lt;&gt;0, 999,-1),AO454))</f>
        <v/>
      </c>
      <c r="CE454" s="59"/>
      <c r="CF454" s="59" t="str">
        <f>IF($CI438=0, "", IF($BK454=0, IF(AQ454&lt;&gt;0, 999,-1),AQ454))</f>
        <v/>
      </c>
      <c r="CG454" s="59"/>
      <c r="CH454" s="3"/>
      <c r="CO454" s="3">
        <v>1</v>
      </c>
      <c r="CP454" s="3">
        <v>1</v>
      </c>
    </row>
    <row r="455" spans="1:178" ht="16.5" customHeight="1" x14ac:dyDescent="0.25">
      <c r="A455" s="24">
        <v>0</v>
      </c>
      <c r="B455" s="24">
        <v>0</v>
      </c>
      <c r="C455" s="24">
        <v>0</v>
      </c>
      <c r="D455" s="24">
        <v>0</v>
      </c>
      <c r="E455" s="24">
        <v>0</v>
      </c>
      <c r="F455" s="24">
        <v>0</v>
      </c>
      <c r="H455" s="28">
        <f>CI438*BK454</f>
        <v>0</v>
      </c>
      <c r="I455" s="28">
        <f>CJ438*BF454</f>
        <v>0</v>
      </c>
      <c r="J455" s="28">
        <f>CK438*BG454</f>
        <v>0</v>
      </c>
      <c r="K455" s="28">
        <f>CL438*BH454</f>
        <v>0</v>
      </c>
      <c r="L455" s="28">
        <f>CM438*BI454</f>
        <v>0</v>
      </c>
      <c r="S455" s="60"/>
      <c r="T455" s="5" t="s">
        <v>6</v>
      </c>
      <c r="Z455" s="27" t="s">
        <v>32</v>
      </c>
      <c r="AA455" s="55">
        <f>IF(AO452&lt;&gt;0, AO452+1*BK454,0)</f>
        <v>0</v>
      </c>
      <c r="AB455" s="56"/>
      <c r="AC455" s="56"/>
      <c r="AD455" s="57"/>
      <c r="AN455" s="27" t="s">
        <v>33</v>
      </c>
      <c r="AO455" s="55">
        <f>IF(AA455*BK454&lt;&gt;0, AA455+10/BK455-1,AA455)</f>
        <v>0</v>
      </c>
      <c r="AP455" s="56"/>
      <c r="AQ455" s="56"/>
      <c r="AR455" s="57"/>
      <c r="AW455" s="58" t="s">
        <v>12</v>
      </c>
      <c r="AX455" s="58"/>
      <c r="AY455" s="58"/>
      <c r="BF455" s="15">
        <f>BF454*$BY$4</f>
        <v>0</v>
      </c>
      <c r="BG455" s="15">
        <f>BG454*$BY$5</f>
        <v>0</v>
      </c>
      <c r="BH455" s="15">
        <f>BH454*$BY$6</f>
        <v>0</v>
      </c>
      <c r="BI455" s="15">
        <f>BI454*$BY$7</f>
        <v>0</v>
      </c>
      <c r="BK455" s="15">
        <f>SUM(BF455:BI455)</f>
        <v>0</v>
      </c>
      <c r="CO455" s="3">
        <v>1</v>
      </c>
      <c r="CP455" s="3">
        <v>1</v>
      </c>
    </row>
    <row r="456" spans="1:178" ht="3" customHeight="1" x14ac:dyDescent="0.25">
      <c r="A456" s="24">
        <v>0</v>
      </c>
      <c r="B456" s="24">
        <v>0</v>
      </c>
      <c r="C456" s="24">
        <v>0</v>
      </c>
      <c r="D456" s="24">
        <v>0</v>
      </c>
      <c r="E456" s="24">
        <v>0</v>
      </c>
      <c r="F456" s="24">
        <v>0</v>
      </c>
      <c r="H456" s="28">
        <f>CI438</f>
        <v>0</v>
      </c>
      <c r="I456" s="28">
        <f>CJ438</f>
        <v>0</v>
      </c>
      <c r="J456" s="28">
        <f>CK438</f>
        <v>0</v>
      </c>
      <c r="K456" s="28">
        <f>CL438</f>
        <v>0</v>
      </c>
      <c r="L456" s="28">
        <f>CM438</f>
        <v>0</v>
      </c>
      <c r="CO456" s="3">
        <v>1</v>
      </c>
      <c r="CP456" s="3">
        <v>1</v>
      </c>
    </row>
    <row r="457" spans="1:178" s="20" customFormat="1" ht="16.5" customHeight="1" x14ac:dyDescent="0.25">
      <c r="A457" s="24">
        <v>0</v>
      </c>
      <c r="B457" s="24">
        <v>0</v>
      </c>
      <c r="C457" s="24">
        <v>0</v>
      </c>
      <c r="D457" s="24">
        <v>0</v>
      </c>
      <c r="E457" s="24">
        <v>0</v>
      </c>
      <c r="F457" s="24">
        <v>0</v>
      </c>
      <c r="G457" s="16"/>
      <c r="H457" s="28">
        <f>CI438</f>
        <v>0</v>
      </c>
      <c r="I457" s="28">
        <f>CJ438</f>
        <v>0</v>
      </c>
      <c r="J457" s="28">
        <f>CK438</f>
        <v>0</v>
      </c>
      <c r="K457" s="28">
        <f>CL438</f>
        <v>0</v>
      </c>
      <c r="L457" s="28">
        <f>CM438</f>
        <v>0</v>
      </c>
      <c r="T457" s="20" t="s">
        <v>7</v>
      </c>
      <c r="Y457" s="35">
        <f>COUNTIF(CU457:FV457,AA457)</f>
        <v>0</v>
      </c>
      <c r="Z457" s="36" t="s">
        <v>79</v>
      </c>
      <c r="AA457" s="37">
        <f>$BO$12</f>
        <v>10</v>
      </c>
      <c r="AB457" s="35">
        <f>IF(AD457&gt;0,COUNTIF(CU457:FV457,AD457),0)</f>
        <v>0</v>
      </c>
      <c r="AC457" s="36" t="s">
        <v>79</v>
      </c>
      <c r="AD457" s="37">
        <f>AA457-1</f>
        <v>9</v>
      </c>
      <c r="AE457" s="35">
        <f>IF(AG457&gt;0,COUNTIF(CU457:FV457,AG457),0)</f>
        <v>0</v>
      </c>
      <c r="AF457" s="36" t="s">
        <v>79</v>
      </c>
      <c r="AG457" s="37">
        <f>AD457-1</f>
        <v>8</v>
      </c>
      <c r="AH457" s="35">
        <f>IF(AJ457&gt;0,COUNTIF(CU457:FV457,AJ457),0)</f>
        <v>0</v>
      </c>
      <c r="AI457" s="36" t="s">
        <v>79</v>
      </c>
      <c r="AJ457" s="37">
        <f>AG457-1</f>
        <v>7</v>
      </c>
      <c r="AK457" s="35">
        <f>IF(AM457&gt;0,COUNTIF(CU457:FV457,AM457),0)</f>
        <v>0</v>
      </c>
      <c r="AL457" s="36" t="s">
        <v>79</v>
      </c>
      <c r="AM457" s="37">
        <f>AJ457-1</f>
        <v>6</v>
      </c>
      <c r="AN457" s="35">
        <f>IF(AP457&gt;0,COUNTIF(CU457:FV457,AP457),0)</f>
        <v>0</v>
      </c>
      <c r="AO457" s="36" t="s">
        <v>79</v>
      </c>
      <c r="AP457" s="37">
        <f>AM457-1</f>
        <v>5</v>
      </c>
      <c r="AQ457" s="35">
        <f>IF(AS457&gt;0,COUNTIF(CU457:FV457,AS457),0)</f>
        <v>0</v>
      </c>
      <c r="AR457" s="36" t="s">
        <v>79</v>
      </c>
      <c r="AS457" s="37">
        <f>AP457-1</f>
        <v>4</v>
      </c>
      <c r="AW457" s="46">
        <f>AW445*BK445+AW448*BK448+AW451*BK451+AW454*BK454</f>
        <v>0</v>
      </c>
      <c r="AX457" s="47"/>
      <c r="AY457" s="48"/>
      <c r="BK457" s="29">
        <f>IF(AW457&gt;0,1,0)</f>
        <v>0</v>
      </c>
      <c r="CI457" s="16"/>
      <c r="CJ457" s="16"/>
      <c r="CK457" s="16"/>
      <c r="CL457" s="16"/>
      <c r="CM457" s="16"/>
      <c r="CO457" s="3">
        <v>1</v>
      </c>
      <c r="CP457" s="3">
        <v>1</v>
      </c>
      <c r="CU457" s="44">
        <f>Y445</f>
        <v>0</v>
      </c>
      <c r="CV457" s="45"/>
      <c r="CW457" s="44">
        <f>AA445</f>
        <v>0</v>
      </c>
      <c r="CX457" s="45"/>
      <c r="CY457" s="44">
        <f>AC445</f>
        <v>0</v>
      </c>
      <c r="CZ457" s="45"/>
      <c r="DA457" s="44">
        <f>AE445</f>
        <v>0</v>
      </c>
      <c r="DB457" s="45"/>
      <c r="DC457" s="44">
        <f>AG445</f>
        <v>0</v>
      </c>
      <c r="DD457" s="45"/>
      <c r="DE457" s="44">
        <f>AI445</f>
        <v>0</v>
      </c>
      <c r="DF457" s="45"/>
      <c r="DG457" s="44">
        <f>AK445</f>
        <v>0</v>
      </c>
      <c r="DH457" s="45"/>
      <c r="DI457" s="44">
        <f>AM445</f>
        <v>0</v>
      </c>
      <c r="DJ457" s="45"/>
      <c r="DK457" s="44">
        <f>AO445</f>
        <v>0</v>
      </c>
      <c r="DL457" s="45"/>
      <c r="DM457" s="44">
        <f>AQ445</f>
        <v>0</v>
      </c>
      <c r="DN457" s="45"/>
      <c r="DO457" s="44">
        <f>Y448</f>
        <v>0</v>
      </c>
      <c r="DP457" s="45"/>
      <c r="DQ457" s="44">
        <f>AA448</f>
        <v>0</v>
      </c>
      <c r="DR457" s="45"/>
      <c r="DS457" s="44">
        <f>AC448</f>
        <v>0</v>
      </c>
      <c r="DT457" s="45"/>
      <c r="DU457" s="44">
        <f>AE448</f>
        <v>0</v>
      </c>
      <c r="DV457" s="45"/>
      <c r="DW457" s="44">
        <f>AG448</f>
        <v>0</v>
      </c>
      <c r="DX457" s="45"/>
      <c r="DY457" s="44">
        <f>AI448</f>
        <v>0</v>
      </c>
      <c r="DZ457" s="45"/>
      <c r="EA457" s="44">
        <f>AK448</f>
        <v>0</v>
      </c>
      <c r="EB457" s="45"/>
      <c r="EC457" s="44">
        <f>AM448</f>
        <v>0</v>
      </c>
      <c r="ED457" s="45"/>
      <c r="EE457" s="44">
        <f>AO448</f>
        <v>0</v>
      </c>
      <c r="EF457" s="45"/>
      <c r="EG457" s="44">
        <f>AQ448</f>
        <v>0</v>
      </c>
      <c r="EH457" s="45"/>
      <c r="EI457" s="44">
        <f>Y451</f>
        <v>0</v>
      </c>
      <c r="EJ457" s="45"/>
      <c r="EK457" s="44">
        <f>AA451</f>
        <v>0</v>
      </c>
      <c r="EL457" s="45"/>
      <c r="EM457" s="44">
        <f>AC451</f>
        <v>0</v>
      </c>
      <c r="EN457" s="45"/>
      <c r="EO457" s="44">
        <f>AE451</f>
        <v>0</v>
      </c>
      <c r="EP457" s="45"/>
      <c r="EQ457" s="44">
        <f>AG451</f>
        <v>0</v>
      </c>
      <c r="ER457" s="45"/>
      <c r="ES457" s="44">
        <f>AI451</f>
        <v>0</v>
      </c>
      <c r="ET457" s="45"/>
      <c r="EU457" s="44">
        <f>AK451</f>
        <v>0</v>
      </c>
      <c r="EV457" s="45"/>
      <c r="EW457" s="44">
        <f>AM451</f>
        <v>0</v>
      </c>
      <c r="EX457" s="45"/>
      <c r="EY457" s="44">
        <f>AO451</f>
        <v>0</v>
      </c>
      <c r="EZ457" s="45"/>
      <c r="FA457" s="44">
        <f>AQ451</f>
        <v>0</v>
      </c>
      <c r="FB457" s="45"/>
      <c r="FC457" s="44">
        <f>Y454</f>
        <v>0</v>
      </c>
      <c r="FD457" s="45"/>
      <c r="FE457" s="44">
        <f>AA454</f>
        <v>0</v>
      </c>
      <c r="FF457" s="45"/>
      <c r="FG457" s="44">
        <f>AC454</f>
        <v>0</v>
      </c>
      <c r="FH457" s="45"/>
      <c r="FI457" s="44">
        <f>AE454</f>
        <v>0</v>
      </c>
      <c r="FJ457" s="45"/>
      <c r="FK457" s="44">
        <f>AG454</f>
        <v>0</v>
      </c>
      <c r="FL457" s="45"/>
      <c r="FM457" s="44">
        <f>AI454</f>
        <v>0</v>
      </c>
      <c r="FN457" s="45"/>
      <c r="FO457" s="44">
        <f>AK454</f>
        <v>0</v>
      </c>
      <c r="FP457" s="45"/>
      <c r="FQ457" s="44">
        <f>AM454</f>
        <v>0</v>
      </c>
      <c r="FR457" s="45"/>
      <c r="FS457" s="44">
        <f>AO454</f>
        <v>0</v>
      </c>
      <c r="FT457" s="45"/>
      <c r="FU457" s="44">
        <f>AQ454</f>
        <v>0</v>
      </c>
      <c r="FV457" s="45"/>
    </row>
    <row r="458" spans="1:178" ht="3" customHeight="1" x14ac:dyDescent="0.25">
      <c r="A458" s="24">
        <v>1</v>
      </c>
      <c r="B458" s="28">
        <f>CI438</f>
        <v>0</v>
      </c>
      <c r="C458" s="28">
        <f>CJ438</f>
        <v>0</v>
      </c>
      <c r="D458" s="28">
        <f>CK438</f>
        <v>0</v>
      </c>
      <c r="E458" s="28">
        <f>CL438</f>
        <v>0</v>
      </c>
      <c r="F458" s="28">
        <f>CM438</f>
        <v>0</v>
      </c>
      <c r="H458" s="28">
        <f>CI438</f>
        <v>0</v>
      </c>
      <c r="I458" s="28">
        <f>CJ438</f>
        <v>0</v>
      </c>
      <c r="J458" s="28">
        <f>CK438</f>
        <v>0</v>
      </c>
      <c r="K458" s="28">
        <f>CL438</f>
        <v>0</v>
      </c>
      <c r="L458" s="28">
        <f>CM438</f>
        <v>0</v>
      </c>
      <c r="N458" s="22"/>
      <c r="O458" s="22"/>
      <c r="P458" s="22"/>
      <c r="Q458" s="22"/>
      <c r="R458" s="22"/>
      <c r="S458" s="22"/>
      <c r="T458" s="22"/>
      <c r="U458" s="22"/>
      <c r="V458" s="22"/>
      <c r="W458" s="22"/>
      <c r="X458" s="22"/>
      <c r="Y458" s="22"/>
      <c r="Z458" s="22"/>
      <c r="AA458" s="22"/>
      <c r="AB458" s="22"/>
      <c r="AC458" s="22"/>
      <c r="AD458" s="22"/>
      <c r="AE458" s="22"/>
      <c r="AF458" s="22"/>
      <c r="AG458" s="22"/>
      <c r="AH458" s="22"/>
      <c r="AI458" s="22"/>
      <c r="AJ458" s="22"/>
      <c r="AK458" s="22"/>
      <c r="AL458" s="22"/>
      <c r="AM458" s="22"/>
      <c r="AN458" s="22"/>
      <c r="AO458" s="22"/>
      <c r="AP458" s="22"/>
      <c r="AQ458" s="22"/>
      <c r="AR458" s="22"/>
      <c r="AS458" s="22"/>
      <c r="AT458" s="22"/>
      <c r="AU458" s="22"/>
      <c r="AV458" s="22"/>
      <c r="AW458" s="22"/>
      <c r="AX458" s="22"/>
      <c r="AY458" s="22"/>
      <c r="CO458" s="3">
        <v>1</v>
      </c>
      <c r="CP458" s="3">
        <v>1</v>
      </c>
    </row>
  </sheetData>
  <sheetProtection algorithmName="SHA-512" hashValue="CugiJ9r5/YSvLAnphDNDMgXjCbJc5QatnhgKZVKMxQ2xYmpRCYb+hPgomfEUX+QFus8DX0Vz7McTuXMah++pwg==" saltValue="7/t6sVGIu4agyapEK9TEYA==" spinCount="100000" sheet="1" autoFilter="0"/>
  <autoFilter ref="A18:L458" xr:uid="{00000000-0009-0000-0000-000001000000}"/>
  <mergeCells count="3164">
    <mergeCell ref="AW457:AY457"/>
    <mergeCell ref="CB454:CC454"/>
    <mergeCell ref="CD454:CE454"/>
    <mergeCell ref="CF454:CG454"/>
    <mergeCell ref="BV454:BW454"/>
    <mergeCell ref="BX454:BY454"/>
    <mergeCell ref="BZ454:CA454"/>
    <mergeCell ref="AO455:AR455"/>
    <mergeCell ref="AW455:AY455"/>
    <mergeCell ref="BT454:BU454"/>
    <mergeCell ref="BA454:BC454"/>
    <mergeCell ref="BN454:BO454"/>
    <mergeCell ref="BP454:BQ454"/>
    <mergeCell ref="BR454:BS454"/>
    <mergeCell ref="AO454:AP454"/>
    <mergeCell ref="AQ454:AR454"/>
    <mergeCell ref="AW454:AY454"/>
    <mergeCell ref="AM454:AN454"/>
    <mergeCell ref="S454:S455"/>
    <mergeCell ref="Y454:Z454"/>
    <mergeCell ref="AA454:AB454"/>
    <mergeCell ref="AC454:AD454"/>
    <mergeCell ref="AA455:AD455"/>
    <mergeCell ref="AE454:AF454"/>
    <mergeCell ref="AG454:AH454"/>
    <mergeCell ref="AI454:AJ454"/>
    <mergeCell ref="AK454:AL454"/>
    <mergeCell ref="CF451:CG451"/>
    <mergeCell ref="AA452:AD452"/>
    <mergeCell ref="AO452:AR452"/>
    <mergeCell ref="AW452:AY452"/>
    <mergeCell ref="BT451:BU451"/>
    <mergeCell ref="BV451:BW451"/>
    <mergeCell ref="BX451:BY451"/>
    <mergeCell ref="BZ451:CA451"/>
    <mergeCell ref="BA451:BC451"/>
    <mergeCell ref="BN451:BO451"/>
    <mergeCell ref="BP451:BQ451"/>
    <mergeCell ref="BR451:BS451"/>
    <mergeCell ref="CB451:CC451"/>
    <mergeCell ref="CD451:CE451"/>
    <mergeCell ref="AI451:AJ451"/>
    <mergeCell ref="AK451:AL451"/>
    <mergeCell ref="AM451:AN451"/>
    <mergeCell ref="AO451:AP451"/>
    <mergeCell ref="AQ451:AR451"/>
    <mergeCell ref="AW451:AY451"/>
    <mergeCell ref="S451:S452"/>
    <mergeCell ref="Y451:Z451"/>
    <mergeCell ref="AA451:AB451"/>
    <mergeCell ref="AC451:AD451"/>
    <mergeCell ref="AE451:AF451"/>
    <mergeCell ref="AG451:AH451"/>
    <mergeCell ref="CF448:CG448"/>
    <mergeCell ref="AA449:AD449"/>
    <mergeCell ref="AO449:AR449"/>
    <mergeCell ref="AW449:AY449"/>
    <mergeCell ref="BT448:BU448"/>
    <mergeCell ref="BV448:BW448"/>
    <mergeCell ref="BX448:BY448"/>
    <mergeCell ref="BZ448:CA448"/>
    <mergeCell ref="BA448:BC448"/>
    <mergeCell ref="BN448:BO448"/>
    <mergeCell ref="BP448:BQ448"/>
    <mergeCell ref="BR448:BS448"/>
    <mergeCell ref="CB448:CC448"/>
    <mergeCell ref="CD448:CE448"/>
    <mergeCell ref="AI448:AJ448"/>
    <mergeCell ref="AK448:AL448"/>
    <mergeCell ref="AM448:AN448"/>
    <mergeCell ref="AO448:AP448"/>
    <mergeCell ref="AQ448:AR448"/>
    <mergeCell ref="AW448:AY448"/>
    <mergeCell ref="S448:S449"/>
    <mergeCell ref="Y448:Z448"/>
    <mergeCell ref="AA448:AB448"/>
    <mergeCell ref="AC448:AD448"/>
    <mergeCell ref="AE448:AF448"/>
    <mergeCell ref="AG448:AH448"/>
    <mergeCell ref="CB445:CC445"/>
    <mergeCell ref="CD445:CE445"/>
    <mergeCell ref="CF445:CG445"/>
    <mergeCell ref="AO446:AR446"/>
    <mergeCell ref="AW446:AY446"/>
    <mergeCell ref="BA446:BC446"/>
    <mergeCell ref="BT445:BU445"/>
    <mergeCell ref="BV445:BW445"/>
    <mergeCell ref="BX445:BY445"/>
    <mergeCell ref="BZ445:CA445"/>
    <mergeCell ref="AQ445:AR445"/>
    <mergeCell ref="AW445:AY445"/>
    <mergeCell ref="BA445:BC445"/>
    <mergeCell ref="BN445:BO445"/>
    <mergeCell ref="BP445:BQ445"/>
    <mergeCell ref="BR445:BS445"/>
    <mergeCell ref="AE445:AF445"/>
    <mergeCell ref="AG445:AH445"/>
    <mergeCell ref="AI445:AJ445"/>
    <mergeCell ref="AK445:AL445"/>
    <mergeCell ref="AM445:AN445"/>
    <mergeCell ref="AO445:AP445"/>
    <mergeCell ref="S441:W441"/>
    <mergeCell ref="S445:S446"/>
    <mergeCell ref="Y445:Z445"/>
    <mergeCell ref="AA445:AB445"/>
    <mergeCell ref="AA446:AD446"/>
    <mergeCell ref="AC445:AD445"/>
    <mergeCell ref="AW435:AY435"/>
    <mergeCell ref="BQ438:BT438"/>
    <mergeCell ref="Y439:AP439"/>
    <mergeCell ref="AW439:AY439"/>
    <mergeCell ref="BA439:BE439"/>
    <mergeCell ref="Y438:AP438"/>
    <mergeCell ref="AV438:AY438"/>
    <mergeCell ref="BA438:BE438"/>
    <mergeCell ref="BI438:BL438"/>
    <mergeCell ref="CF432:CG432"/>
    <mergeCell ref="AA433:AD433"/>
    <mergeCell ref="AO433:AR433"/>
    <mergeCell ref="AW433:AY433"/>
    <mergeCell ref="BT432:BU432"/>
    <mergeCell ref="BV432:BW432"/>
    <mergeCell ref="BX432:BY432"/>
    <mergeCell ref="BZ432:CA432"/>
    <mergeCell ref="BA432:BC432"/>
    <mergeCell ref="BN432:BO432"/>
    <mergeCell ref="BP432:BQ432"/>
    <mergeCell ref="BR432:BS432"/>
    <mergeCell ref="CB432:CC432"/>
    <mergeCell ref="CD432:CE432"/>
    <mergeCell ref="AI432:AJ432"/>
    <mergeCell ref="AK432:AL432"/>
    <mergeCell ref="AM432:AN432"/>
    <mergeCell ref="AO432:AP432"/>
    <mergeCell ref="AQ432:AR432"/>
    <mergeCell ref="AW432:AY432"/>
    <mergeCell ref="S432:S433"/>
    <mergeCell ref="Y432:Z432"/>
    <mergeCell ref="AA432:AB432"/>
    <mergeCell ref="AC432:AD432"/>
    <mergeCell ref="AE432:AF432"/>
    <mergeCell ref="AG432:AH432"/>
    <mergeCell ref="CF429:CG429"/>
    <mergeCell ref="AA430:AD430"/>
    <mergeCell ref="AO430:AR430"/>
    <mergeCell ref="AW430:AY430"/>
    <mergeCell ref="BT429:BU429"/>
    <mergeCell ref="BV429:BW429"/>
    <mergeCell ref="BX429:BY429"/>
    <mergeCell ref="BZ429:CA429"/>
    <mergeCell ref="BA429:BC429"/>
    <mergeCell ref="BN429:BO429"/>
    <mergeCell ref="BP429:BQ429"/>
    <mergeCell ref="BR429:BS429"/>
    <mergeCell ref="CB429:CC429"/>
    <mergeCell ref="CD429:CE429"/>
    <mergeCell ref="AI429:AJ429"/>
    <mergeCell ref="AK429:AL429"/>
    <mergeCell ref="AM429:AN429"/>
    <mergeCell ref="AO429:AP429"/>
    <mergeCell ref="AQ429:AR429"/>
    <mergeCell ref="AW429:AY429"/>
    <mergeCell ref="S429:S430"/>
    <mergeCell ref="Y429:Z429"/>
    <mergeCell ref="AA429:AB429"/>
    <mergeCell ref="AC429:AD429"/>
    <mergeCell ref="AE429:AF429"/>
    <mergeCell ref="AG429:AH429"/>
    <mergeCell ref="CF426:CG426"/>
    <mergeCell ref="AA427:AD427"/>
    <mergeCell ref="AO427:AR427"/>
    <mergeCell ref="AW427:AY427"/>
    <mergeCell ref="BT426:BU426"/>
    <mergeCell ref="BV426:BW426"/>
    <mergeCell ref="BX426:BY426"/>
    <mergeCell ref="BZ426:CA426"/>
    <mergeCell ref="BA426:BC426"/>
    <mergeCell ref="BN426:BO426"/>
    <mergeCell ref="BP426:BQ426"/>
    <mergeCell ref="BR426:BS426"/>
    <mergeCell ref="CB426:CC426"/>
    <mergeCell ref="CD426:CE426"/>
    <mergeCell ref="AI426:AJ426"/>
    <mergeCell ref="AK426:AL426"/>
    <mergeCell ref="AM426:AN426"/>
    <mergeCell ref="AO426:AP426"/>
    <mergeCell ref="AQ426:AR426"/>
    <mergeCell ref="AW426:AY426"/>
    <mergeCell ref="S426:S427"/>
    <mergeCell ref="Y426:Z426"/>
    <mergeCell ref="AA426:AB426"/>
    <mergeCell ref="AC426:AD426"/>
    <mergeCell ref="AE426:AF426"/>
    <mergeCell ref="AG426:AH426"/>
    <mergeCell ref="CD423:CE423"/>
    <mergeCell ref="CF423:CG423"/>
    <mergeCell ref="AO424:AR424"/>
    <mergeCell ref="AW424:AY424"/>
    <mergeCell ref="BA424:BC424"/>
    <mergeCell ref="BT423:BU423"/>
    <mergeCell ref="BV423:BW423"/>
    <mergeCell ref="BX423:BY423"/>
    <mergeCell ref="BZ423:CA423"/>
    <mergeCell ref="AW423:AY423"/>
    <mergeCell ref="CB423:CC423"/>
    <mergeCell ref="AG423:AH423"/>
    <mergeCell ref="AI423:AJ423"/>
    <mergeCell ref="AK423:AL423"/>
    <mergeCell ref="AM423:AN423"/>
    <mergeCell ref="AO423:AP423"/>
    <mergeCell ref="BA423:BC423"/>
    <mergeCell ref="BN423:BO423"/>
    <mergeCell ref="BP423:BQ423"/>
    <mergeCell ref="BR423:BS423"/>
    <mergeCell ref="CO4:CO15"/>
    <mergeCell ref="CP4:CP15"/>
    <mergeCell ref="A4:L4"/>
    <mergeCell ref="A5:L5"/>
    <mergeCell ref="BA4:BE4"/>
    <mergeCell ref="AV6:AY7"/>
    <mergeCell ref="AO4:AU5"/>
    <mergeCell ref="AO6:AU7"/>
    <mergeCell ref="AD4:AH4"/>
    <mergeCell ref="AD5:AH5"/>
    <mergeCell ref="A6:A17"/>
    <mergeCell ref="B6:B17"/>
    <mergeCell ref="BA5:BE5"/>
    <mergeCell ref="BA6:BE6"/>
    <mergeCell ref="BA7:BE7"/>
    <mergeCell ref="AD8:AH8"/>
    <mergeCell ref="AV4:AY5"/>
    <mergeCell ref="L6:L17"/>
    <mergeCell ref="AV8:AY8"/>
    <mergeCell ref="E6:E17"/>
    <mergeCell ref="BY7:BZ7"/>
    <mergeCell ref="AD6:AH6"/>
    <mergeCell ref="AD7:AH7"/>
    <mergeCell ref="BK7:BM7"/>
    <mergeCell ref="AO13:AY13"/>
    <mergeCell ref="AI8:AJ8"/>
    <mergeCell ref="BO12:BP12"/>
    <mergeCell ref="BK6:BM6"/>
    <mergeCell ref="Y12:AY12"/>
    <mergeCell ref="F6:F17"/>
    <mergeCell ref="CK4:CK15"/>
    <mergeCell ref="CL4:CL15"/>
    <mergeCell ref="S419:W419"/>
    <mergeCell ref="AQ423:AR423"/>
    <mergeCell ref="S423:S424"/>
    <mergeCell ref="Y423:Z423"/>
    <mergeCell ref="AA423:AB423"/>
    <mergeCell ref="AA424:AD424"/>
    <mergeCell ref="AC423:AD423"/>
    <mergeCell ref="AE423:AF423"/>
    <mergeCell ref="BI416:BL416"/>
    <mergeCell ref="BQ416:BT416"/>
    <mergeCell ref="Y417:AP417"/>
    <mergeCell ref="AW417:AY417"/>
    <mergeCell ref="BA417:BE417"/>
    <mergeCell ref="BA416:BE416"/>
    <mergeCell ref="BK2:BM2"/>
    <mergeCell ref="BR2:BU2"/>
    <mergeCell ref="BW2:CC2"/>
    <mergeCell ref="BY4:BZ4"/>
    <mergeCell ref="BK4:BM4"/>
    <mergeCell ref="BG2:BI2"/>
    <mergeCell ref="BA2:BE2"/>
    <mergeCell ref="BR33:BS33"/>
    <mergeCell ref="BT33:BU33"/>
    <mergeCell ref="AA33:AB33"/>
    <mergeCell ref="AC33:AD33"/>
    <mergeCell ref="AE33:AF33"/>
    <mergeCell ref="AG33:AH33"/>
    <mergeCell ref="AI33:AJ33"/>
    <mergeCell ref="AA31:AD31"/>
    <mergeCell ref="BQ42:BT42"/>
    <mergeCell ref="AV42:AY42"/>
    <mergeCell ref="AW31:AY31"/>
    <mergeCell ref="A2:L2"/>
    <mergeCell ref="S10:AY10"/>
    <mergeCell ref="CE5:CG5"/>
    <mergeCell ref="BT27:BU27"/>
    <mergeCell ref="BY5:BZ5"/>
    <mergeCell ref="CE4:CG4"/>
    <mergeCell ref="BY6:BZ6"/>
    <mergeCell ref="BV27:BW27"/>
    <mergeCell ref="BX27:BY27"/>
    <mergeCell ref="BZ27:CA27"/>
    <mergeCell ref="CB27:CC27"/>
    <mergeCell ref="BQ20:BT20"/>
    <mergeCell ref="Y13:AJ13"/>
    <mergeCell ref="C6:C17"/>
    <mergeCell ref="D6:D17"/>
    <mergeCell ref="BI20:BL20"/>
    <mergeCell ref="AI5:AJ5"/>
    <mergeCell ref="H6:H17"/>
    <mergeCell ref="I6:I17"/>
    <mergeCell ref="J6:J17"/>
    <mergeCell ref="K6:K17"/>
    <mergeCell ref="Y20:AP20"/>
    <mergeCell ref="BK5:BM5"/>
    <mergeCell ref="Y17:AN17"/>
    <mergeCell ref="CF36:CG36"/>
    <mergeCell ref="CD30:CE30"/>
    <mergeCell ref="CF30:CG30"/>
    <mergeCell ref="CD33:CE33"/>
    <mergeCell ref="BV33:BW33"/>
    <mergeCell ref="CB30:CC30"/>
    <mergeCell ref="BX33:BY33"/>
    <mergeCell ref="BZ33:CA33"/>
    <mergeCell ref="CB33:CC33"/>
    <mergeCell ref="BN27:BO27"/>
    <mergeCell ref="BP27:BQ27"/>
    <mergeCell ref="BR27:BS27"/>
    <mergeCell ref="BN30:BO30"/>
    <mergeCell ref="BP30:BQ30"/>
    <mergeCell ref="CD36:CE36"/>
    <mergeCell ref="BZ30:CA30"/>
    <mergeCell ref="AO31:AR31"/>
    <mergeCell ref="AQ33:AR33"/>
    <mergeCell ref="AW33:AY33"/>
    <mergeCell ref="BP33:BQ33"/>
    <mergeCell ref="BV30:BW30"/>
    <mergeCell ref="BX30:BY30"/>
    <mergeCell ref="BR30:BS30"/>
    <mergeCell ref="BT30:BU30"/>
    <mergeCell ref="CF33:CG33"/>
    <mergeCell ref="BP36:BQ36"/>
    <mergeCell ref="BR36:BS36"/>
    <mergeCell ref="BT36:BU36"/>
    <mergeCell ref="BV36:BW36"/>
    <mergeCell ref="BX36:BY36"/>
    <mergeCell ref="BZ36:CA36"/>
    <mergeCell ref="CB36:CC36"/>
    <mergeCell ref="AW37:AY37"/>
    <mergeCell ref="AW34:AY34"/>
    <mergeCell ref="AI36:AJ36"/>
    <mergeCell ref="AM36:AN36"/>
    <mergeCell ref="BN33:BO33"/>
    <mergeCell ref="BA36:BC36"/>
    <mergeCell ref="AW39:AY39"/>
    <mergeCell ref="Y43:AP43"/>
    <mergeCell ref="AW43:AY43"/>
    <mergeCell ref="BA43:BE43"/>
    <mergeCell ref="S45:W45"/>
    <mergeCell ref="BA42:BE42"/>
    <mergeCell ref="BI42:BL42"/>
    <mergeCell ref="Y42:AP42"/>
    <mergeCell ref="AE49:AF49"/>
    <mergeCell ref="AG49:AH49"/>
    <mergeCell ref="AI49:AJ49"/>
    <mergeCell ref="AK49:AL49"/>
    <mergeCell ref="S49:S50"/>
    <mergeCell ref="Y49:Z49"/>
    <mergeCell ref="AA49:AB49"/>
    <mergeCell ref="AA50:AD50"/>
    <mergeCell ref="AC49:AD49"/>
    <mergeCell ref="BA49:BC49"/>
    <mergeCell ref="BN49:BO49"/>
    <mergeCell ref="BP49:BQ49"/>
    <mergeCell ref="BR49:BS49"/>
    <mergeCell ref="AM49:AN49"/>
    <mergeCell ref="AO49:AP49"/>
    <mergeCell ref="AQ49:AR49"/>
    <mergeCell ref="AW49:AY49"/>
    <mergeCell ref="CB49:CC49"/>
    <mergeCell ref="CD49:CE49"/>
    <mergeCell ref="CF49:CG49"/>
    <mergeCell ref="AO50:AR50"/>
    <mergeCell ref="AW50:AY50"/>
    <mergeCell ref="BA50:BC50"/>
    <mergeCell ref="BT49:BU49"/>
    <mergeCell ref="BV49:BW49"/>
    <mergeCell ref="BX49:BY49"/>
    <mergeCell ref="BZ49:CA49"/>
    <mergeCell ref="AE52:AF52"/>
    <mergeCell ref="AG52:AH52"/>
    <mergeCell ref="AI52:AJ52"/>
    <mergeCell ref="AK52:AL52"/>
    <mergeCell ref="S52:S53"/>
    <mergeCell ref="Y52:Z52"/>
    <mergeCell ref="AA52:AB52"/>
    <mergeCell ref="AC52:AD52"/>
    <mergeCell ref="BA52:BC52"/>
    <mergeCell ref="BN52:BO52"/>
    <mergeCell ref="BP52:BQ52"/>
    <mergeCell ref="BR52:BS52"/>
    <mergeCell ref="AM52:AN52"/>
    <mergeCell ref="AO52:AP52"/>
    <mergeCell ref="AQ52:AR52"/>
    <mergeCell ref="AW52:AY52"/>
    <mergeCell ref="CB52:CC52"/>
    <mergeCell ref="CD52:CE52"/>
    <mergeCell ref="CF52:CG52"/>
    <mergeCell ref="AA53:AD53"/>
    <mergeCell ref="AO53:AR53"/>
    <mergeCell ref="AW53:AY53"/>
    <mergeCell ref="BT52:BU52"/>
    <mergeCell ref="BV52:BW52"/>
    <mergeCell ref="BX52:BY52"/>
    <mergeCell ref="BZ52:CA52"/>
    <mergeCell ref="AE55:AF55"/>
    <mergeCell ref="AG55:AH55"/>
    <mergeCell ref="AI55:AJ55"/>
    <mergeCell ref="AK55:AL55"/>
    <mergeCell ref="S55:S56"/>
    <mergeCell ref="Y55:Z55"/>
    <mergeCell ref="AA55:AB55"/>
    <mergeCell ref="AC55:AD55"/>
    <mergeCell ref="BA55:BC55"/>
    <mergeCell ref="BN55:BO55"/>
    <mergeCell ref="BP55:BQ55"/>
    <mergeCell ref="BR55:BS55"/>
    <mergeCell ref="AM55:AN55"/>
    <mergeCell ref="AO55:AP55"/>
    <mergeCell ref="AQ55:AR55"/>
    <mergeCell ref="AW55:AY55"/>
    <mergeCell ref="CB55:CC55"/>
    <mergeCell ref="CD55:CE55"/>
    <mergeCell ref="CF55:CG55"/>
    <mergeCell ref="AA56:AD56"/>
    <mergeCell ref="AO56:AR56"/>
    <mergeCell ref="AW56:AY56"/>
    <mergeCell ref="BT55:BU55"/>
    <mergeCell ref="BV55:BW55"/>
    <mergeCell ref="BX55:BY55"/>
    <mergeCell ref="BZ55:CA55"/>
    <mergeCell ref="AE58:AF58"/>
    <mergeCell ref="AG58:AH58"/>
    <mergeCell ref="AI58:AJ58"/>
    <mergeCell ref="AK58:AL58"/>
    <mergeCell ref="S58:S59"/>
    <mergeCell ref="Y58:Z58"/>
    <mergeCell ref="AA58:AB58"/>
    <mergeCell ref="AC58:AD58"/>
    <mergeCell ref="BA58:BC58"/>
    <mergeCell ref="BN58:BO58"/>
    <mergeCell ref="BP58:BQ58"/>
    <mergeCell ref="BR58:BS58"/>
    <mergeCell ref="AM58:AN58"/>
    <mergeCell ref="AO58:AP58"/>
    <mergeCell ref="AQ58:AR58"/>
    <mergeCell ref="AW58:AY58"/>
    <mergeCell ref="CB58:CC58"/>
    <mergeCell ref="CD58:CE58"/>
    <mergeCell ref="CF58:CG58"/>
    <mergeCell ref="AA59:AD59"/>
    <mergeCell ref="AO59:AR59"/>
    <mergeCell ref="AW59:AY59"/>
    <mergeCell ref="BT58:BU58"/>
    <mergeCell ref="BV58:BW58"/>
    <mergeCell ref="BX58:BY58"/>
    <mergeCell ref="BZ58:CA58"/>
    <mergeCell ref="BI64:BL64"/>
    <mergeCell ref="BQ64:BT64"/>
    <mergeCell ref="Y65:AP65"/>
    <mergeCell ref="AW65:AY65"/>
    <mergeCell ref="BA65:BE65"/>
    <mergeCell ref="AW61:AY61"/>
    <mergeCell ref="Y64:AP64"/>
    <mergeCell ref="AV64:AY64"/>
    <mergeCell ref="BA64:BE64"/>
    <mergeCell ref="AE71:AF71"/>
    <mergeCell ref="AG71:AH71"/>
    <mergeCell ref="AI71:AJ71"/>
    <mergeCell ref="AK71:AL71"/>
    <mergeCell ref="S67:W67"/>
    <mergeCell ref="S71:S72"/>
    <mergeCell ref="Y71:Z71"/>
    <mergeCell ref="AA71:AB71"/>
    <mergeCell ref="AA72:AD72"/>
    <mergeCell ref="AC71:AD71"/>
    <mergeCell ref="BA71:BC71"/>
    <mergeCell ref="BN71:BO71"/>
    <mergeCell ref="BP71:BQ71"/>
    <mergeCell ref="BR71:BS71"/>
    <mergeCell ref="AM71:AN71"/>
    <mergeCell ref="AO71:AP71"/>
    <mergeCell ref="AQ71:AR71"/>
    <mergeCell ref="AW71:AY71"/>
    <mergeCell ref="CB71:CC71"/>
    <mergeCell ref="CD71:CE71"/>
    <mergeCell ref="CF71:CG71"/>
    <mergeCell ref="AO72:AR72"/>
    <mergeCell ref="AW72:AY72"/>
    <mergeCell ref="BA72:BC72"/>
    <mergeCell ref="BT71:BU71"/>
    <mergeCell ref="BV71:BW71"/>
    <mergeCell ref="BX71:BY71"/>
    <mergeCell ref="BZ71:CA71"/>
    <mergeCell ref="AE74:AF74"/>
    <mergeCell ref="AG74:AH74"/>
    <mergeCell ref="AI74:AJ74"/>
    <mergeCell ref="AK74:AL74"/>
    <mergeCell ref="S74:S75"/>
    <mergeCell ref="Y74:Z74"/>
    <mergeCell ref="AA74:AB74"/>
    <mergeCell ref="AC74:AD74"/>
    <mergeCell ref="BA74:BC74"/>
    <mergeCell ref="BN74:BO74"/>
    <mergeCell ref="BP74:BQ74"/>
    <mergeCell ref="BR74:BS74"/>
    <mergeCell ref="AM74:AN74"/>
    <mergeCell ref="AO74:AP74"/>
    <mergeCell ref="AQ74:AR74"/>
    <mergeCell ref="AW74:AY74"/>
    <mergeCell ref="CB74:CC74"/>
    <mergeCell ref="CD74:CE74"/>
    <mergeCell ref="CF74:CG74"/>
    <mergeCell ref="AA75:AD75"/>
    <mergeCell ref="AO75:AR75"/>
    <mergeCell ref="AW75:AY75"/>
    <mergeCell ref="BT74:BU74"/>
    <mergeCell ref="BV74:BW74"/>
    <mergeCell ref="BX74:BY74"/>
    <mergeCell ref="BZ74:CA74"/>
    <mergeCell ref="AE77:AF77"/>
    <mergeCell ref="AG77:AH77"/>
    <mergeCell ref="AI77:AJ77"/>
    <mergeCell ref="AK77:AL77"/>
    <mergeCell ref="S77:S78"/>
    <mergeCell ref="Y77:Z77"/>
    <mergeCell ref="AA77:AB77"/>
    <mergeCell ref="AC77:AD77"/>
    <mergeCell ref="BA77:BC77"/>
    <mergeCell ref="BN77:BO77"/>
    <mergeCell ref="BP77:BQ77"/>
    <mergeCell ref="BR77:BS77"/>
    <mergeCell ref="AM77:AN77"/>
    <mergeCell ref="AO77:AP77"/>
    <mergeCell ref="AQ77:AR77"/>
    <mergeCell ref="AW77:AY77"/>
    <mergeCell ref="CB77:CC77"/>
    <mergeCell ref="CD77:CE77"/>
    <mergeCell ref="CF77:CG77"/>
    <mergeCell ref="AA78:AD78"/>
    <mergeCell ref="AO78:AR78"/>
    <mergeCell ref="AW78:AY78"/>
    <mergeCell ref="BT77:BU77"/>
    <mergeCell ref="BV77:BW77"/>
    <mergeCell ref="BX77:BY77"/>
    <mergeCell ref="BZ77:CA77"/>
    <mergeCell ref="AE80:AF80"/>
    <mergeCell ref="AG80:AH80"/>
    <mergeCell ref="AI80:AJ80"/>
    <mergeCell ref="AK80:AL80"/>
    <mergeCell ref="S80:S81"/>
    <mergeCell ref="Y80:Z80"/>
    <mergeCell ref="AA80:AB80"/>
    <mergeCell ref="AC80:AD80"/>
    <mergeCell ref="BA80:BC80"/>
    <mergeCell ref="BN80:BO80"/>
    <mergeCell ref="BP80:BQ80"/>
    <mergeCell ref="BR80:BS80"/>
    <mergeCell ref="AM80:AN80"/>
    <mergeCell ref="AO80:AP80"/>
    <mergeCell ref="AQ80:AR80"/>
    <mergeCell ref="AW80:AY80"/>
    <mergeCell ref="CB80:CC80"/>
    <mergeCell ref="CD80:CE80"/>
    <mergeCell ref="CF80:CG80"/>
    <mergeCell ref="AA81:AD81"/>
    <mergeCell ref="AO81:AR81"/>
    <mergeCell ref="AW81:AY81"/>
    <mergeCell ref="BT80:BU80"/>
    <mergeCell ref="BV80:BW80"/>
    <mergeCell ref="BX80:BY80"/>
    <mergeCell ref="BZ80:CA80"/>
    <mergeCell ref="BI86:BL86"/>
    <mergeCell ref="BQ86:BT86"/>
    <mergeCell ref="Y87:AP87"/>
    <mergeCell ref="AW87:AY87"/>
    <mergeCell ref="BA87:BE87"/>
    <mergeCell ref="AW83:AY83"/>
    <mergeCell ref="Y86:AP86"/>
    <mergeCell ref="AV86:AY86"/>
    <mergeCell ref="BA86:BE86"/>
    <mergeCell ref="AE93:AF93"/>
    <mergeCell ref="AG93:AH93"/>
    <mergeCell ref="AI93:AJ93"/>
    <mergeCell ref="AK93:AL93"/>
    <mergeCell ref="S89:W89"/>
    <mergeCell ref="S93:S94"/>
    <mergeCell ref="Y93:Z93"/>
    <mergeCell ref="AA93:AB93"/>
    <mergeCell ref="AA94:AD94"/>
    <mergeCell ref="AC93:AD93"/>
    <mergeCell ref="BA93:BC93"/>
    <mergeCell ref="BN93:BO93"/>
    <mergeCell ref="BP93:BQ93"/>
    <mergeCell ref="BR93:BS93"/>
    <mergeCell ref="AM93:AN93"/>
    <mergeCell ref="AO93:AP93"/>
    <mergeCell ref="AQ93:AR93"/>
    <mergeCell ref="AW93:AY93"/>
    <mergeCell ref="CB93:CC93"/>
    <mergeCell ref="CD93:CE93"/>
    <mergeCell ref="CF93:CG93"/>
    <mergeCell ref="AO94:AR94"/>
    <mergeCell ref="AW94:AY94"/>
    <mergeCell ref="BA94:BC94"/>
    <mergeCell ref="BT93:BU93"/>
    <mergeCell ref="BV93:BW93"/>
    <mergeCell ref="BX93:BY93"/>
    <mergeCell ref="BZ93:CA93"/>
    <mergeCell ref="AE96:AF96"/>
    <mergeCell ref="AG96:AH96"/>
    <mergeCell ref="AI96:AJ96"/>
    <mergeCell ref="AK96:AL96"/>
    <mergeCell ref="S96:S97"/>
    <mergeCell ref="Y96:Z96"/>
    <mergeCell ref="AA96:AB96"/>
    <mergeCell ref="AC96:AD96"/>
    <mergeCell ref="BA96:BC96"/>
    <mergeCell ref="BN96:BO96"/>
    <mergeCell ref="BP96:BQ96"/>
    <mergeCell ref="BR96:BS96"/>
    <mergeCell ref="AM96:AN96"/>
    <mergeCell ref="AO96:AP96"/>
    <mergeCell ref="AQ96:AR96"/>
    <mergeCell ref="AW96:AY96"/>
    <mergeCell ref="CB96:CC96"/>
    <mergeCell ref="CD96:CE96"/>
    <mergeCell ref="CF96:CG96"/>
    <mergeCell ref="AA97:AD97"/>
    <mergeCell ref="AO97:AR97"/>
    <mergeCell ref="AW97:AY97"/>
    <mergeCell ref="BT96:BU96"/>
    <mergeCell ref="BV96:BW96"/>
    <mergeCell ref="BX96:BY96"/>
    <mergeCell ref="BZ96:CA96"/>
    <mergeCell ref="AE99:AF99"/>
    <mergeCell ref="AG99:AH99"/>
    <mergeCell ref="AI99:AJ99"/>
    <mergeCell ref="AK99:AL99"/>
    <mergeCell ref="S99:S100"/>
    <mergeCell ref="Y99:Z99"/>
    <mergeCell ref="AA99:AB99"/>
    <mergeCell ref="AC99:AD99"/>
    <mergeCell ref="BA99:BC99"/>
    <mergeCell ref="BN99:BO99"/>
    <mergeCell ref="BP99:BQ99"/>
    <mergeCell ref="BR99:BS99"/>
    <mergeCell ref="AM99:AN99"/>
    <mergeCell ref="AO99:AP99"/>
    <mergeCell ref="AQ99:AR99"/>
    <mergeCell ref="AW99:AY99"/>
    <mergeCell ref="CB99:CC99"/>
    <mergeCell ref="CD99:CE99"/>
    <mergeCell ref="CF99:CG99"/>
    <mergeCell ref="AA100:AD100"/>
    <mergeCell ref="AO100:AR100"/>
    <mergeCell ref="AW100:AY100"/>
    <mergeCell ref="BT99:BU99"/>
    <mergeCell ref="BV99:BW99"/>
    <mergeCell ref="BX99:BY99"/>
    <mergeCell ref="BZ99:CA99"/>
    <mergeCell ref="AE102:AF102"/>
    <mergeCell ref="AG102:AH102"/>
    <mergeCell ref="AI102:AJ102"/>
    <mergeCell ref="AK102:AL102"/>
    <mergeCell ref="S102:S103"/>
    <mergeCell ref="Y102:Z102"/>
    <mergeCell ref="AA102:AB102"/>
    <mergeCell ref="AC102:AD102"/>
    <mergeCell ref="BA102:BC102"/>
    <mergeCell ref="BN102:BO102"/>
    <mergeCell ref="BP102:BQ102"/>
    <mergeCell ref="BR102:BS102"/>
    <mergeCell ref="AM102:AN102"/>
    <mergeCell ref="AO102:AP102"/>
    <mergeCell ref="AQ102:AR102"/>
    <mergeCell ref="AW102:AY102"/>
    <mergeCell ref="CB102:CC102"/>
    <mergeCell ref="CD102:CE102"/>
    <mergeCell ref="CF102:CG102"/>
    <mergeCell ref="AA103:AD103"/>
    <mergeCell ref="AO103:AR103"/>
    <mergeCell ref="AW103:AY103"/>
    <mergeCell ref="BT102:BU102"/>
    <mergeCell ref="BV102:BW102"/>
    <mergeCell ref="BX102:BY102"/>
    <mergeCell ref="BZ102:CA102"/>
    <mergeCell ref="BI108:BL108"/>
    <mergeCell ref="BQ108:BT108"/>
    <mergeCell ref="Y109:AP109"/>
    <mergeCell ref="AW109:AY109"/>
    <mergeCell ref="BA109:BE109"/>
    <mergeCell ref="AW105:AY105"/>
    <mergeCell ref="Y108:AP108"/>
    <mergeCell ref="AV108:AY108"/>
    <mergeCell ref="BA108:BE108"/>
    <mergeCell ref="AE115:AF115"/>
    <mergeCell ref="AG115:AH115"/>
    <mergeCell ref="AI115:AJ115"/>
    <mergeCell ref="AK115:AL115"/>
    <mergeCell ref="S111:W111"/>
    <mergeCell ref="S115:S116"/>
    <mergeCell ref="Y115:Z115"/>
    <mergeCell ref="AA115:AB115"/>
    <mergeCell ref="AA116:AD116"/>
    <mergeCell ref="AC115:AD115"/>
    <mergeCell ref="BA115:BC115"/>
    <mergeCell ref="BN115:BO115"/>
    <mergeCell ref="BP115:BQ115"/>
    <mergeCell ref="BR115:BS115"/>
    <mergeCell ref="AM115:AN115"/>
    <mergeCell ref="AO115:AP115"/>
    <mergeCell ref="AQ115:AR115"/>
    <mergeCell ref="AW115:AY115"/>
    <mergeCell ref="CB115:CC115"/>
    <mergeCell ref="CD115:CE115"/>
    <mergeCell ref="CF115:CG115"/>
    <mergeCell ref="AO116:AR116"/>
    <mergeCell ref="AW116:AY116"/>
    <mergeCell ref="BA116:BC116"/>
    <mergeCell ref="BT115:BU115"/>
    <mergeCell ref="BV115:BW115"/>
    <mergeCell ref="BX115:BY115"/>
    <mergeCell ref="BZ115:CA115"/>
    <mergeCell ref="AE118:AF118"/>
    <mergeCell ref="AG118:AH118"/>
    <mergeCell ref="AI118:AJ118"/>
    <mergeCell ref="AK118:AL118"/>
    <mergeCell ref="S118:S119"/>
    <mergeCell ref="Y118:Z118"/>
    <mergeCell ref="AA118:AB118"/>
    <mergeCell ref="AC118:AD118"/>
    <mergeCell ref="BA118:BC118"/>
    <mergeCell ref="BN118:BO118"/>
    <mergeCell ref="BP118:BQ118"/>
    <mergeCell ref="BR118:BS118"/>
    <mergeCell ref="AM118:AN118"/>
    <mergeCell ref="AO118:AP118"/>
    <mergeCell ref="AQ118:AR118"/>
    <mergeCell ref="AW118:AY118"/>
    <mergeCell ref="CB118:CC118"/>
    <mergeCell ref="CD118:CE118"/>
    <mergeCell ref="CF118:CG118"/>
    <mergeCell ref="AA119:AD119"/>
    <mergeCell ref="AO119:AR119"/>
    <mergeCell ref="AW119:AY119"/>
    <mergeCell ref="BT118:BU118"/>
    <mergeCell ref="BV118:BW118"/>
    <mergeCell ref="BX118:BY118"/>
    <mergeCell ref="BZ118:CA118"/>
    <mergeCell ref="AE121:AF121"/>
    <mergeCell ref="AG121:AH121"/>
    <mergeCell ref="AI121:AJ121"/>
    <mergeCell ref="AK121:AL121"/>
    <mergeCell ref="S121:S122"/>
    <mergeCell ref="Y121:Z121"/>
    <mergeCell ref="AA121:AB121"/>
    <mergeCell ref="AC121:AD121"/>
    <mergeCell ref="BA121:BC121"/>
    <mergeCell ref="BN121:BO121"/>
    <mergeCell ref="BP121:BQ121"/>
    <mergeCell ref="BR121:BS121"/>
    <mergeCell ref="AM121:AN121"/>
    <mergeCell ref="AO121:AP121"/>
    <mergeCell ref="AQ121:AR121"/>
    <mergeCell ref="AW121:AY121"/>
    <mergeCell ref="CB121:CC121"/>
    <mergeCell ref="CD121:CE121"/>
    <mergeCell ref="CF121:CG121"/>
    <mergeCell ref="AA122:AD122"/>
    <mergeCell ref="AO122:AR122"/>
    <mergeCell ref="AW122:AY122"/>
    <mergeCell ref="BT121:BU121"/>
    <mergeCell ref="BV121:BW121"/>
    <mergeCell ref="BX121:BY121"/>
    <mergeCell ref="BZ121:CA121"/>
    <mergeCell ref="AE124:AF124"/>
    <mergeCell ref="AG124:AH124"/>
    <mergeCell ref="AI124:AJ124"/>
    <mergeCell ref="AK124:AL124"/>
    <mergeCell ref="S124:S125"/>
    <mergeCell ref="Y124:Z124"/>
    <mergeCell ref="AA124:AB124"/>
    <mergeCell ref="AC124:AD124"/>
    <mergeCell ref="BA124:BC124"/>
    <mergeCell ref="BN124:BO124"/>
    <mergeCell ref="BP124:BQ124"/>
    <mergeCell ref="BR124:BS124"/>
    <mergeCell ref="AM124:AN124"/>
    <mergeCell ref="AO124:AP124"/>
    <mergeCell ref="AQ124:AR124"/>
    <mergeCell ref="AW124:AY124"/>
    <mergeCell ref="CB124:CC124"/>
    <mergeCell ref="CD124:CE124"/>
    <mergeCell ref="CF124:CG124"/>
    <mergeCell ref="AA125:AD125"/>
    <mergeCell ref="AO125:AR125"/>
    <mergeCell ref="AW125:AY125"/>
    <mergeCell ref="BT124:BU124"/>
    <mergeCell ref="BV124:BW124"/>
    <mergeCell ref="BX124:BY124"/>
    <mergeCell ref="BZ124:CA124"/>
    <mergeCell ref="BI130:BL130"/>
    <mergeCell ref="BQ130:BT130"/>
    <mergeCell ref="Y131:AP131"/>
    <mergeCell ref="AW131:AY131"/>
    <mergeCell ref="BA131:BE131"/>
    <mergeCell ref="AW127:AY127"/>
    <mergeCell ref="Y130:AP130"/>
    <mergeCell ref="AV130:AY130"/>
    <mergeCell ref="BA130:BE130"/>
    <mergeCell ref="AE137:AF137"/>
    <mergeCell ref="AG137:AH137"/>
    <mergeCell ref="AI137:AJ137"/>
    <mergeCell ref="AK137:AL137"/>
    <mergeCell ref="S133:W133"/>
    <mergeCell ref="S137:S138"/>
    <mergeCell ref="Y137:Z137"/>
    <mergeCell ref="AA137:AB137"/>
    <mergeCell ref="AA138:AD138"/>
    <mergeCell ref="AC137:AD137"/>
    <mergeCell ref="BA137:BC137"/>
    <mergeCell ref="BN137:BO137"/>
    <mergeCell ref="BP137:BQ137"/>
    <mergeCell ref="BR137:BS137"/>
    <mergeCell ref="AM137:AN137"/>
    <mergeCell ref="AO137:AP137"/>
    <mergeCell ref="AQ137:AR137"/>
    <mergeCell ref="AW137:AY137"/>
    <mergeCell ref="CB137:CC137"/>
    <mergeCell ref="CD137:CE137"/>
    <mergeCell ref="CF137:CG137"/>
    <mergeCell ref="AO138:AR138"/>
    <mergeCell ref="AW138:AY138"/>
    <mergeCell ref="BA138:BC138"/>
    <mergeCell ref="BT137:BU137"/>
    <mergeCell ref="BV137:BW137"/>
    <mergeCell ref="BX137:BY137"/>
    <mergeCell ref="BZ137:CA137"/>
    <mergeCell ref="AE140:AF140"/>
    <mergeCell ref="AG140:AH140"/>
    <mergeCell ref="AI140:AJ140"/>
    <mergeCell ref="AK140:AL140"/>
    <mergeCell ref="S140:S141"/>
    <mergeCell ref="Y140:Z140"/>
    <mergeCell ref="AA140:AB140"/>
    <mergeCell ref="AC140:AD140"/>
    <mergeCell ref="BA140:BC140"/>
    <mergeCell ref="BN140:BO140"/>
    <mergeCell ref="BP140:BQ140"/>
    <mergeCell ref="BR140:BS140"/>
    <mergeCell ref="AM140:AN140"/>
    <mergeCell ref="AO140:AP140"/>
    <mergeCell ref="AQ140:AR140"/>
    <mergeCell ref="AW140:AY140"/>
    <mergeCell ref="CB140:CC140"/>
    <mergeCell ref="CD140:CE140"/>
    <mergeCell ref="CF140:CG140"/>
    <mergeCell ref="AA141:AD141"/>
    <mergeCell ref="AO141:AR141"/>
    <mergeCell ref="AW141:AY141"/>
    <mergeCell ref="BT140:BU140"/>
    <mergeCell ref="BV140:BW140"/>
    <mergeCell ref="BX140:BY140"/>
    <mergeCell ref="BZ140:CA140"/>
    <mergeCell ref="AE143:AF143"/>
    <mergeCell ref="AG143:AH143"/>
    <mergeCell ref="AI143:AJ143"/>
    <mergeCell ref="AK143:AL143"/>
    <mergeCell ref="S143:S144"/>
    <mergeCell ref="Y143:Z143"/>
    <mergeCell ref="AA143:AB143"/>
    <mergeCell ref="AC143:AD143"/>
    <mergeCell ref="BA143:BC143"/>
    <mergeCell ref="BN143:BO143"/>
    <mergeCell ref="BP143:BQ143"/>
    <mergeCell ref="BR143:BS143"/>
    <mergeCell ref="AM143:AN143"/>
    <mergeCell ref="AO143:AP143"/>
    <mergeCell ref="AQ143:AR143"/>
    <mergeCell ref="AW143:AY143"/>
    <mergeCell ref="CB143:CC143"/>
    <mergeCell ref="CD143:CE143"/>
    <mergeCell ref="CF143:CG143"/>
    <mergeCell ref="AA144:AD144"/>
    <mergeCell ref="AO144:AR144"/>
    <mergeCell ref="AW144:AY144"/>
    <mergeCell ref="BT143:BU143"/>
    <mergeCell ref="BV143:BW143"/>
    <mergeCell ref="BX143:BY143"/>
    <mergeCell ref="BZ143:CA143"/>
    <mergeCell ref="AE146:AF146"/>
    <mergeCell ref="AG146:AH146"/>
    <mergeCell ref="AI146:AJ146"/>
    <mergeCell ref="AK146:AL146"/>
    <mergeCell ref="S146:S147"/>
    <mergeCell ref="Y146:Z146"/>
    <mergeCell ref="AA146:AB146"/>
    <mergeCell ref="AC146:AD146"/>
    <mergeCell ref="BA146:BC146"/>
    <mergeCell ref="BN146:BO146"/>
    <mergeCell ref="BP146:BQ146"/>
    <mergeCell ref="BR146:BS146"/>
    <mergeCell ref="AM146:AN146"/>
    <mergeCell ref="AO146:AP146"/>
    <mergeCell ref="AQ146:AR146"/>
    <mergeCell ref="AW146:AY146"/>
    <mergeCell ref="CB146:CC146"/>
    <mergeCell ref="CD146:CE146"/>
    <mergeCell ref="CF146:CG146"/>
    <mergeCell ref="AA147:AD147"/>
    <mergeCell ref="AO147:AR147"/>
    <mergeCell ref="AW147:AY147"/>
    <mergeCell ref="BT146:BU146"/>
    <mergeCell ref="BV146:BW146"/>
    <mergeCell ref="BX146:BY146"/>
    <mergeCell ref="BZ146:CA146"/>
    <mergeCell ref="BI152:BL152"/>
    <mergeCell ref="BQ152:BT152"/>
    <mergeCell ref="Y153:AP153"/>
    <mergeCell ref="AW153:AY153"/>
    <mergeCell ref="BA153:BE153"/>
    <mergeCell ref="AW149:AY149"/>
    <mergeCell ref="Y152:AP152"/>
    <mergeCell ref="AV152:AY152"/>
    <mergeCell ref="BA152:BE152"/>
    <mergeCell ref="AE159:AF159"/>
    <mergeCell ref="AG159:AH159"/>
    <mergeCell ref="AI159:AJ159"/>
    <mergeCell ref="AK159:AL159"/>
    <mergeCell ref="S155:W155"/>
    <mergeCell ref="S159:S160"/>
    <mergeCell ref="Y159:Z159"/>
    <mergeCell ref="AA159:AB159"/>
    <mergeCell ref="AA160:AD160"/>
    <mergeCell ref="AC159:AD159"/>
    <mergeCell ref="BA159:BC159"/>
    <mergeCell ref="BN159:BO159"/>
    <mergeCell ref="BP159:BQ159"/>
    <mergeCell ref="BR159:BS159"/>
    <mergeCell ref="AM159:AN159"/>
    <mergeCell ref="AO159:AP159"/>
    <mergeCell ref="AQ159:AR159"/>
    <mergeCell ref="AW159:AY159"/>
    <mergeCell ref="CB159:CC159"/>
    <mergeCell ref="CD159:CE159"/>
    <mergeCell ref="CF159:CG159"/>
    <mergeCell ref="AO160:AR160"/>
    <mergeCell ref="AW160:AY160"/>
    <mergeCell ref="BA160:BC160"/>
    <mergeCell ref="BT159:BU159"/>
    <mergeCell ref="BV159:BW159"/>
    <mergeCell ref="BX159:BY159"/>
    <mergeCell ref="BZ159:CA159"/>
    <mergeCell ref="AE162:AF162"/>
    <mergeCell ref="AG162:AH162"/>
    <mergeCell ref="AI162:AJ162"/>
    <mergeCell ref="AK162:AL162"/>
    <mergeCell ref="S162:S163"/>
    <mergeCell ref="Y162:Z162"/>
    <mergeCell ref="AA162:AB162"/>
    <mergeCell ref="AC162:AD162"/>
    <mergeCell ref="BA162:BC162"/>
    <mergeCell ref="BN162:BO162"/>
    <mergeCell ref="BP162:BQ162"/>
    <mergeCell ref="BR162:BS162"/>
    <mergeCell ref="AM162:AN162"/>
    <mergeCell ref="AO162:AP162"/>
    <mergeCell ref="AQ162:AR162"/>
    <mergeCell ref="AW162:AY162"/>
    <mergeCell ref="CB162:CC162"/>
    <mergeCell ref="CD162:CE162"/>
    <mergeCell ref="CF162:CG162"/>
    <mergeCell ref="AA163:AD163"/>
    <mergeCell ref="AO163:AR163"/>
    <mergeCell ref="AW163:AY163"/>
    <mergeCell ref="BT162:BU162"/>
    <mergeCell ref="BV162:BW162"/>
    <mergeCell ref="BX162:BY162"/>
    <mergeCell ref="BZ162:CA162"/>
    <mergeCell ref="AE165:AF165"/>
    <mergeCell ref="AG165:AH165"/>
    <mergeCell ref="AI165:AJ165"/>
    <mergeCell ref="AK165:AL165"/>
    <mergeCell ref="S165:S166"/>
    <mergeCell ref="Y165:Z165"/>
    <mergeCell ref="AA165:AB165"/>
    <mergeCell ref="AC165:AD165"/>
    <mergeCell ref="BA165:BC165"/>
    <mergeCell ref="BN165:BO165"/>
    <mergeCell ref="BP165:BQ165"/>
    <mergeCell ref="BR165:BS165"/>
    <mergeCell ref="AM165:AN165"/>
    <mergeCell ref="AO165:AP165"/>
    <mergeCell ref="AQ165:AR165"/>
    <mergeCell ref="AW165:AY165"/>
    <mergeCell ref="CB165:CC165"/>
    <mergeCell ref="CD165:CE165"/>
    <mergeCell ref="CF165:CG165"/>
    <mergeCell ref="AA166:AD166"/>
    <mergeCell ref="AO166:AR166"/>
    <mergeCell ref="AW166:AY166"/>
    <mergeCell ref="BT165:BU165"/>
    <mergeCell ref="BV165:BW165"/>
    <mergeCell ref="BX165:BY165"/>
    <mergeCell ref="BZ165:CA165"/>
    <mergeCell ref="AE168:AF168"/>
    <mergeCell ref="AG168:AH168"/>
    <mergeCell ref="AI168:AJ168"/>
    <mergeCell ref="AK168:AL168"/>
    <mergeCell ref="S168:S169"/>
    <mergeCell ref="Y168:Z168"/>
    <mergeCell ref="AA168:AB168"/>
    <mergeCell ref="AC168:AD168"/>
    <mergeCell ref="BA168:BC168"/>
    <mergeCell ref="BN168:BO168"/>
    <mergeCell ref="BP168:BQ168"/>
    <mergeCell ref="BR168:BS168"/>
    <mergeCell ref="AM168:AN168"/>
    <mergeCell ref="AO168:AP168"/>
    <mergeCell ref="AQ168:AR168"/>
    <mergeCell ref="AW168:AY168"/>
    <mergeCell ref="CB168:CC168"/>
    <mergeCell ref="CD168:CE168"/>
    <mergeCell ref="CF168:CG168"/>
    <mergeCell ref="AA169:AD169"/>
    <mergeCell ref="AO169:AR169"/>
    <mergeCell ref="AW169:AY169"/>
    <mergeCell ref="BT168:BU168"/>
    <mergeCell ref="BV168:BW168"/>
    <mergeCell ref="BX168:BY168"/>
    <mergeCell ref="BZ168:CA168"/>
    <mergeCell ref="BI174:BL174"/>
    <mergeCell ref="BQ174:BT174"/>
    <mergeCell ref="Y175:AP175"/>
    <mergeCell ref="AW175:AY175"/>
    <mergeCell ref="BA175:BE175"/>
    <mergeCell ref="AW171:AY171"/>
    <mergeCell ref="Y174:AP174"/>
    <mergeCell ref="AV174:AY174"/>
    <mergeCell ref="BA174:BE174"/>
    <mergeCell ref="AE181:AF181"/>
    <mergeCell ref="AG181:AH181"/>
    <mergeCell ref="AI181:AJ181"/>
    <mergeCell ref="AK181:AL181"/>
    <mergeCell ref="S177:W177"/>
    <mergeCell ref="S181:S182"/>
    <mergeCell ref="Y181:Z181"/>
    <mergeCell ref="AA181:AB181"/>
    <mergeCell ref="AA182:AD182"/>
    <mergeCell ref="AC181:AD181"/>
    <mergeCell ref="BA181:BC181"/>
    <mergeCell ref="BN181:BO181"/>
    <mergeCell ref="BP181:BQ181"/>
    <mergeCell ref="BR181:BS181"/>
    <mergeCell ref="AM181:AN181"/>
    <mergeCell ref="AO181:AP181"/>
    <mergeCell ref="AQ181:AR181"/>
    <mergeCell ref="AW181:AY181"/>
    <mergeCell ref="CB181:CC181"/>
    <mergeCell ref="CD181:CE181"/>
    <mergeCell ref="CF181:CG181"/>
    <mergeCell ref="AO182:AR182"/>
    <mergeCell ref="AW182:AY182"/>
    <mergeCell ref="BA182:BC182"/>
    <mergeCell ref="BT181:BU181"/>
    <mergeCell ref="BV181:BW181"/>
    <mergeCell ref="BX181:BY181"/>
    <mergeCell ref="BZ181:CA181"/>
    <mergeCell ref="AE184:AF184"/>
    <mergeCell ref="AG184:AH184"/>
    <mergeCell ref="AI184:AJ184"/>
    <mergeCell ref="AK184:AL184"/>
    <mergeCell ref="S184:S185"/>
    <mergeCell ref="Y184:Z184"/>
    <mergeCell ref="AA184:AB184"/>
    <mergeCell ref="AC184:AD184"/>
    <mergeCell ref="BA184:BC184"/>
    <mergeCell ref="BN184:BO184"/>
    <mergeCell ref="BP184:BQ184"/>
    <mergeCell ref="BR184:BS184"/>
    <mergeCell ref="AM184:AN184"/>
    <mergeCell ref="AO184:AP184"/>
    <mergeCell ref="AQ184:AR184"/>
    <mergeCell ref="AW184:AY184"/>
    <mergeCell ref="CB184:CC184"/>
    <mergeCell ref="CD184:CE184"/>
    <mergeCell ref="CF184:CG184"/>
    <mergeCell ref="AA185:AD185"/>
    <mergeCell ref="AO185:AR185"/>
    <mergeCell ref="AW185:AY185"/>
    <mergeCell ref="BT184:BU184"/>
    <mergeCell ref="BV184:BW184"/>
    <mergeCell ref="BX184:BY184"/>
    <mergeCell ref="BZ184:CA184"/>
    <mergeCell ref="AE187:AF187"/>
    <mergeCell ref="AG187:AH187"/>
    <mergeCell ref="AI187:AJ187"/>
    <mergeCell ref="AK187:AL187"/>
    <mergeCell ref="S187:S188"/>
    <mergeCell ref="Y187:Z187"/>
    <mergeCell ref="AA187:AB187"/>
    <mergeCell ref="AC187:AD187"/>
    <mergeCell ref="BA187:BC187"/>
    <mergeCell ref="BN187:BO187"/>
    <mergeCell ref="BP187:BQ187"/>
    <mergeCell ref="BR187:BS187"/>
    <mergeCell ref="AM187:AN187"/>
    <mergeCell ref="AO187:AP187"/>
    <mergeCell ref="AQ187:AR187"/>
    <mergeCell ref="AW187:AY187"/>
    <mergeCell ref="CB187:CC187"/>
    <mergeCell ref="CD187:CE187"/>
    <mergeCell ref="CF187:CG187"/>
    <mergeCell ref="AA188:AD188"/>
    <mergeCell ref="AO188:AR188"/>
    <mergeCell ref="AW188:AY188"/>
    <mergeCell ref="BT187:BU187"/>
    <mergeCell ref="BV187:BW187"/>
    <mergeCell ref="BX187:BY187"/>
    <mergeCell ref="BZ187:CA187"/>
    <mergeCell ref="AE190:AF190"/>
    <mergeCell ref="AG190:AH190"/>
    <mergeCell ref="AI190:AJ190"/>
    <mergeCell ref="AK190:AL190"/>
    <mergeCell ref="S190:S191"/>
    <mergeCell ref="Y190:Z190"/>
    <mergeCell ref="AA190:AB190"/>
    <mergeCell ref="AC190:AD190"/>
    <mergeCell ref="BA190:BC190"/>
    <mergeCell ref="BN190:BO190"/>
    <mergeCell ref="BP190:BQ190"/>
    <mergeCell ref="BR190:BS190"/>
    <mergeCell ref="AM190:AN190"/>
    <mergeCell ref="AO190:AP190"/>
    <mergeCell ref="AQ190:AR190"/>
    <mergeCell ref="AW190:AY190"/>
    <mergeCell ref="CB190:CC190"/>
    <mergeCell ref="CD190:CE190"/>
    <mergeCell ref="CF190:CG190"/>
    <mergeCell ref="AA191:AD191"/>
    <mergeCell ref="AO191:AR191"/>
    <mergeCell ref="AW191:AY191"/>
    <mergeCell ref="BT190:BU190"/>
    <mergeCell ref="BV190:BW190"/>
    <mergeCell ref="BX190:BY190"/>
    <mergeCell ref="BZ190:CA190"/>
    <mergeCell ref="BI196:BL196"/>
    <mergeCell ref="BQ196:BT196"/>
    <mergeCell ref="Y197:AP197"/>
    <mergeCell ref="AW197:AY197"/>
    <mergeCell ref="BA197:BE197"/>
    <mergeCell ref="AW193:AY193"/>
    <mergeCell ref="Y196:AP196"/>
    <mergeCell ref="AV196:AY196"/>
    <mergeCell ref="BA196:BE196"/>
    <mergeCell ref="AE203:AF203"/>
    <mergeCell ref="AG203:AH203"/>
    <mergeCell ref="AI203:AJ203"/>
    <mergeCell ref="AK203:AL203"/>
    <mergeCell ref="S199:W199"/>
    <mergeCell ref="S203:S204"/>
    <mergeCell ref="Y203:Z203"/>
    <mergeCell ref="AA203:AB203"/>
    <mergeCell ref="AA204:AD204"/>
    <mergeCell ref="AC203:AD203"/>
    <mergeCell ref="BA203:BC203"/>
    <mergeCell ref="BN203:BO203"/>
    <mergeCell ref="BP203:BQ203"/>
    <mergeCell ref="BR203:BS203"/>
    <mergeCell ref="AM203:AN203"/>
    <mergeCell ref="AO203:AP203"/>
    <mergeCell ref="AQ203:AR203"/>
    <mergeCell ref="AW203:AY203"/>
    <mergeCell ref="CB203:CC203"/>
    <mergeCell ref="CD203:CE203"/>
    <mergeCell ref="CF203:CG203"/>
    <mergeCell ref="AO204:AR204"/>
    <mergeCell ref="AW204:AY204"/>
    <mergeCell ref="BA204:BC204"/>
    <mergeCell ref="BT203:BU203"/>
    <mergeCell ref="BV203:BW203"/>
    <mergeCell ref="BX203:BY203"/>
    <mergeCell ref="BZ203:CA203"/>
    <mergeCell ref="AE206:AF206"/>
    <mergeCell ref="AG206:AH206"/>
    <mergeCell ref="AI206:AJ206"/>
    <mergeCell ref="AK206:AL206"/>
    <mergeCell ref="S206:S207"/>
    <mergeCell ref="Y206:Z206"/>
    <mergeCell ref="AA206:AB206"/>
    <mergeCell ref="AC206:AD206"/>
    <mergeCell ref="BA206:BC206"/>
    <mergeCell ref="BN206:BO206"/>
    <mergeCell ref="BP206:BQ206"/>
    <mergeCell ref="BR206:BS206"/>
    <mergeCell ref="AM206:AN206"/>
    <mergeCell ref="AO206:AP206"/>
    <mergeCell ref="AQ206:AR206"/>
    <mergeCell ref="AW206:AY206"/>
    <mergeCell ref="CB206:CC206"/>
    <mergeCell ref="CD206:CE206"/>
    <mergeCell ref="CF206:CG206"/>
    <mergeCell ref="AA207:AD207"/>
    <mergeCell ref="AO207:AR207"/>
    <mergeCell ref="AW207:AY207"/>
    <mergeCell ref="BT206:BU206"/>
    <mergeCell ref="BV206:BW206"/>
    <mergeCell ref="BX206:BY206"/>
    <mergeCell ref="BZ206:CA206"/>
    <mergeCell ref="AE209:AF209"/>
    <mergeCell ref="AG209:AH209"/>
    <mergeCell ref="AI209:AJ209"/>
    <mergeCell ref="AK209:AL209"/>
    <mergeCell ref="S209:S210"/>
    <mergeCell ref="Y209:Z209"/>
    <mergeCell ref="AA209:AB209"/>
    <mergeCell ref="AC209:AD209"/>
    <mergeCell ref="BA209:BC209"/>
    <mergeCell ref="BN209:BO209"/>
    <mergeCell ref="BP209:BQ209"/>
    <mergeCell ref="BR209:BS209"/>
    <mergeCell ref="AM209:AN209"/>
    <mergeCell ref="AO209:AP209"/>
    <mergeCell ref="AQ209:AR209"/>
    <mergeCell ref="AW209:AY209"/>
    <mergeCell ref="CB209:CC209"/>
    <mergeCell ref="CD209:CE209"/>
    <mergeCell ref="CF209:CG209"/>
    <mergeCell ref="AA210:AD210"/>
    <mergeCell ref="AO210:AR210"/>
    <mergeCell ref="AW210:AY210"/>
    <mergeCell ref="BT209:BU209"/>
    <mergeCell ref="BV209:BW209"/>
    <mergeCell ref="BX209:BY209"/>
    <mergeCell ref="BZ209:CA209"/>
    <mergeCell ref="AE212:AF212"/>
    <mergeCell ref="AG212:AH212"/>
    <mergeCell ref="AI212:AJ212"/>
    <mergeCell ref="AK212:AL212"/>
    <mergeCell ref="S212:S213"/>
    <mergeCell ref="Y212:Z212"/>
    <mergeCell ref="AA212:AB212"/>
    <mergeCell ref="AC212:AD212"/>
    <mergeCell ref="BA212:BC212"/>
    <mergeCell ref="BN212:BO212"/>
    <mergeCell ref="BP212:BQ212"/>
    <mergeCell ref="BR212:BS212"/>
    <mergeCell ref="AM212:AN212"/>
    <mergeCell ref="AO212:AP212"/>
    <mergeCell ref="AQ212:AR212"/>
    <mergeCell ref="AW212:AY212"/>
    <mergeCell ref="CB212:CC212"/>
    <mergeCell ref="CD212:CE212"/>
    <mergeCell ref="CF212:CG212"/>
    <mergeCell ref="AA213:AD213"/>
    <mergeCell ref="AO213:AR213"/>
    <mergeCell ref="AW213:AY213"/>
    <mergeCell ref="BT212:BU212"/>
    <mergeCell ref="BV212:BW212"/>
    <mergeCell ref="BX212:BY212"/>
    <mergeCell ref="BZ212:CA212"/>
    <mergeCell ref="BI218:BL218"/>
    <mergeCell ref="BQ218:BT218"/>
    <mergeCell ref="Y219:AP219"/>
    <mergeCell ref="AW219:AY219"/>
    <mergeCell ref="BA219:BE219"/>
    <mergeCell ref="AW215:AY215"/>
    <mergeCell ref="Y218:AP218"/>
    <mergeCell ref="AV218:AY218"/>
    <mergeCell ref="BA218:BE218"/>
    <mergeCell ref="AE225:AF225"/>
    <mergeCell ref="AG225:AH225"/>
    <mergeCell ref="AI225:AJ225"/>
    <mergeCell ref="AK225:AL225"/>
    <mergeCell ref="S221:W221"/>
    <mergeCell ref="S225:S226"/>
    <mergeCell ref="Y225:Z225"/>
    <mergeCell ref="AA225:AB225"/>
    <mergeCell ref="AA226:AD226"/>
    <mergeCell ref="AC225:AD225"/>
    <mergeCell ref="BA225:BC225"/>
    <mergeCell ref="BN225:BO225"/>
    <mergeCell ref="BP225:BQ225"/>
    <mergeCell ref="BR225:BS225"/>
    <mergeCell ref="AM225:AN225"/>
    <mergeCell ref="AO225:AP225"/>
    <mergeCell ref="AQ225:AR225"/>
    <mergeCell ref="AW225:AY225"/>
    <mergeCell ref="CB225:CC225"/>
    <mergeCell ref="CD225:CE225"/>
    <mergeCell ref="CF225:CG225"/>
    <mergeCell ref="AO226:AR226"/>
    <mergeCell ref="AW226:AY226"/>
    <mergeCell ref="BA226:BC226"/>
    <mergeCell ref="BT225:BU225"/>
    <mergeCell ref="BV225:BW225"/>
    <mergeCell ref="BX225:BY225"/>
    <mergeCell ref="BZ225:CA225"/>
    <mergeCell ref="AE228:AF228"/>
    <mergeCell ref="AG228:AH228"/>
    <mergeCell ref="AI228:AJ228"/>
    <mergeCell ref="AK228:AL228"/>
    <mergeCell ref="S228:S229"/>
    <mergeCell ref="Y228:Z228"/>
    <mergeCell ref="AA228:AB228"/>
    <mergeCell ref="AC228:AD228"/>
    <mergeCell ref="BA228:BC228"/>
    <mergeCell ref="BN228:BO228"/>
    <mergeCell ref="BP228:BQ228"/>
    <mergeCell ref="BR228:BS228"/>
    <mergeCell ref="AM228:AN228"/>
    <mergeCell ref="AO228:AP228"/>
    <mergeCell ref="AQ228:AR228"/>
    <mergeCell ref="AW228:AY228"/>
    <mergeCell ref="CB228:CC228"/>
    <mergeCell ref="CD228:CE228"/>
    <mergeCell ref="CF228:CG228"/>
    <mergeCell ref="AA229:AD229"/>
    <mergeCell ref="AO229:AR229"/>
    <mergeCell ref="AW229:AY229"/>
    <mergeCell ref="BT228:BU228"/>
    <mergeCell ref="BV228:BW228"/>
    <mergeCell ref="BX228:BY228"/>
    <mergeCell ref="BZ228:CA228"/>
    <mergeCell ref="AE231:AF231"/>
    <mergeCell ref="AG231:AH231"/>
    <mergeCell ref="AI231:AJ231"/>
    <mergeCell ref="AK231:AL231"/>
    <mergeCell ref="S231:S232"/>
    <mergeCell ref="Y231:Z231"/>
    <mergeCell ref="AA231:AB231"/>
    <mergeCell ref="AC231:AD231"/>
    <mergeCell ref="BA231:BC231"/>
    <mergeCell ref="BN231:BO231"/>
    <mergeCell ref="BP231:BQ231"/>
    <mergeCell ref="BR231:BS231"/>
    <mergeCell ref="AM231:AN231"/>
    <mergeCell ref="AO231:AP231"/>
    <mergeCell ref="AQ231:AR231"/>
    <mergeCell ref="AW231:AY231"/>
    <mergeCell ref="CB231:CC231"/>
    <mergeCell ref="CD231:CE231"/>
    <mergeCell ref="CF231:CG231"/>
    <mergeCell ref="AA232:AD232"/>
    <mergeCell ref="AO232:AR232"/>
    <mergeCell ref="AW232:AY232"/>
    <mergeCell ref="BT231:BU231"/>
    <mergeCell ref="BV231:BW231"/>
    <mergeCell ref="BX231:BY231"/>
    <mergeCell ref="BZ231:CA231"/>
    <mergeCell ref="AE234:AF234"/>
    <mergeCell ref="AG234:AH234"/>
    <mergeCell ref="AI234:AJ234"/>
    <mergeCell ref="AK234:AL234"/>
    <mergeCell ref="S234:S235"/>
    <mergeCell ref="Y234:Z234"/>
    <mergeCell ref="AA234:AB234"/>
    <mergeCell ref="AC234:AD234"/>
    <mergeCell ref="BA234:BC234"/>
    <mergeCell ref="BN234:BO234"/>
    <mergeCell ref="BP234:BQ234"/>
    <mergeCell ref="BR234:BS234"/>
    <mergeCell ref="AM234:AN234"/>
    <mergeCell ref="AO234:AP234"/>
    <mergeCell ref="AQ234:AR234"/>
    <mergeCell ref="AW234:AY234"/>
    <mergeCell ref="CB234:CC234"/>
    <mergeCell ref="CD234:CE234"/>
    <mergeCell ref="CF234:CG234"/>
    <mergeCell ref="AA235:AD235"/>
    <mergeCell ref="AO235:AR235"/>
    <mergeCell ref="AW235:AY235"/>
    <mergeCell ref="BT234:BU234"/>
    <mergeCell ref="BV234:BW234"/>
    <mergeCell ref="BX234:BY234"/>
    <mergeCell ref="BZ234:CA234"/>
    <mergeCell ref="BI240:BL240"/>
    <mergeCell ref="BQ240:BT240"/>
    <mergeCell ref="Y241:AP241"/>
    <mergeCell ref="AW241:AY241"/>
    <mergeCell ref="BA241:BE241"/>
    <mergeCell ref="AW237:AY237"/>
    <mergeCell ref="Y240:AP240"/>
    <mergeCell ref="AV240:AY240"/>
    <mergeCell ref="BA240:BE240"/>
    <mergeCell ref="AE247:AF247"/>
    <mergeCell ref="AG247:AH247"/>
    <mergeCell ref="AI247:AJ247"/>
    <mergeCell ref="AK247:AL247"/>
    <mergeCell ref="S243:W243"/>
    <mergeCell ref="S247:S248"/>
    <mergeCell ref="Y247:Z247"/>
    <mergeCell ref="AA247:AB247"/>
    <mergeCell ref="AA248:AD248"/>
    <mergeCell ref="AC247:AD247"/>
    <mergeCell ref="BA247:BC247"/>
    <mergeCell ref="BN247:BO247"/>
    <mergeCell ref="BP247:BQ247"/>
    <mergeCell ref="BR247:BS247"/>
    <mergeCell ref="AM247:AN247"/>
    <mergeCell ref="AO247:AP247"/>
    <mergeCell ref="AQ247:AR247"/>
    <mergeCell ref="AW247:AY247"/>
    <mergeCell ref="CB247:CC247"/>
    <mergeCell ref="CD247:CE247"/>
    <mergeCell ref="CF247:CG247"/>
    <mergeCell ref="AO248:AR248"/>
    <mergeCell ref="AW248:AY248"/>
    <mergeCell ref="BA248:BC248"/>
    <mergeCell ref="BT247:BU247"/>
    <mergeCell ref="BV247:BW247"/>
    <mergeCell ref="BX247:BY247"/>
    <mergeCell ref="BZ247:CA247"/>
    <mergeCell ref="AE250:AF250"/>
    <mergeCell ref="AG250:AH250"/>
    <mergeCell ref="AI250:AJ250"/>
    <mergeCell ref="AK250:AL250"/>
    <mergeCell ref="S250:S251"/>
    <mergeCell ref="Y250:Z250"/>
    <mergeCell ref="AA250:AB250"/>
    <mergeCell ref="AC250:AD250"/>
    <mergeCell ref="BA250:BC250"/>
    <mergeCell ref="BN250:BO250"/>
    <mergeCell ref="BP250:BQ250"/>
    <mergeCell ref="BR250:BS250"/>
    <mergeCell ref="AM250:AN250"/>
    <mergeCell ref="AO250:AP250"/>
    <mergeCell ref="AQ250:AR250"/>
    <mergeCell ref="AW250:AY250"/>
    <mergeCell ref="CB250:CC250"/>
    <mergeCell ref="CD250:CE250"/>
    <mergeCell ref="CF250:CG250"/>
    <mergeCell ref="AA251:AD251"/>
    <mergeCell ref="AO251:AR251"/>
    <mergeCell ref="AW251:AY251"/>
    <mergeCell ref="BT250:BU250"/>
    <mergeCell ref="BV250:BW250"/>
    <mergeCell ref="BX250:BY250"/>
    <mergeCell ref="BZ250:CA250"/>
    <mergeCell ref="AE253:AF253"/>
    <mergeCell ref="AG253:AH253"/>
    <mergeCell ref="AI253:AJ253"/>
    <mergeCell ref="AK253:AL253"/>
    <mergeCell ref="S253:S254"/>
    <mergeCell ref="Y253:Z253"/>
    <mergeCell ref="AA253:AB253"/>
    <mergeCell ref="AC253:AD253"/>
    <mergeCell ref="BA253:BC253"/>
    <mergeCell ref="BN253:BO253"/>
    <mergeCell ref="BP253:BQ253"/>
    <mergeCell ref="BR253:BS253"/>
    <mergeCell ref="AM253:AN253"/>
    <mergeCell ref="AO253:AP253"/>
    <mergeCell ref="AQ253:AR253"/>
    <mergeCell ref="AW253:AY253"/>
    <mergeCell ref="CB253:CC253"/>
    <mergeCell ref="CD253:CE253"/>
    <mergeCell ref="CF253:CG253"/>
    <mergeCell ref="AA254:AD254"/>
    <mergeCell ref="AO254:AR254"/>
    <mergeCell ref="AW254:AY254"/>
    <mergeCell ref="BT253:BU253"/>
    <mergeCell ref="BV253:BW253"/>
    <mergeCell ref="BX253:BY253"/>
    <mergeCell ref="BZ253:CA253"/>
    <mergeCell ref="AE256:AF256"/>
    <mergeCell ref="AG256:AH256"/>
    <mergeCell ref="AI256:AJ256"/>
    <mergeCell ref="AK256:AL256"/>
    <mergeCell ref="S256:S257"/>
    <mergeCell ref="Y256:Z256"/>
    <mergeCell ref="AA256:AB256"/>
    <mergeCell ref="AC256:AD256"/>
    <mergeCell ref="BA256:BC256"/>
    <mergeCell ref="BN256:BO256"/>
    <mergeCell ref="BP256:BQ256"/>
    <mergeCell ref="BR256:BS256"/>
    <mergeCell ref="AM256:AN256"/>
    <mergeCell ref="AO256:AP256"/>
    <mergeCell ref="AQ256:AR256"/>
    <mergeCell ref="AW256:AY256"/>
    <mergeCell ref="CB256:CC256"/>
    <mergeCell ref="CD256:CE256"/>
    <mergeCell ref="CF256:CG256"/>
    <mergeCell ref="AA257:AD257"/>
    <mergeCell ref="AO257:AR257"/>
    <mergeCell ref="AW257:AY257"/>
    <mergeCell ref="BT256:BU256"/>
    <mergeCell ref="BV256:BW256"/>
    <mergeCell ref="BX256:BY256"/>
    <mergeCell ref="BZ256:CA256"/>
    <mergeCell ref="BI262:BL262"/>
    <mergeCell ref="BQ262:BT262"/>
    <mergeCell ref="Y263:AP263"/>
    <mergeCell ref="AW263:AY263"/>
    <mergeCell ref="BA263:BE263"/>
    <mergeCell ref="AW259:AY259"/>
    <mergeCell ref="Y262:AP262"/>
    <mergeCell ref="AV262:AY262"/>
    <mergeCell ref="BA262:BE262"/>
    <mergeCell ref="AE269:AF269"/>
    <mergeCell ref="AG269:AH269"/>
    <mergeCell ref="AI269:AJ269"/>
    <mergeCell ref="AK269:AL269"/>
    <mergeCell ref="S265:W265"/>
    <mergeCell ref="S269:S270"/>
    <mergeCell ref="Y269:Z269"/>
    <mergeCell ref="AA269:AB269"/>
    <mergeCell ref="AA270:AD270"/>
    <mergeCell ref="AC269:AD269"/>
    <mergeCell ref="BA269:BC269"/>
    <mergeCell ref="BN269:BO269"/>
    <mergeCell ref="BP269:BQ269"/>
    <mergeCell ref="BR269:BS269"/>
    <mergeCell ref="AM269:AN269"/>
    <mergeCell ref="AO269:AP269"/>
    <mergeCell ref="AQ269:AR269"/>
    <mergeCell ref="AW269:AY269"/>
    <mergeCell ref="CB269:CC269"/>
    <mergeCell ref="CD269:CE269"/>
    <mergeCell ref="CF269:CG269"/>
    <mergeCell ref="AO270:AR270"/>
    <mergeCell ref="AW270:AY270"/>
    <mergeCell ref="BA270:BC270"/>
    <mergeCell ref="BT269:BU269"/>
    <mergeCell ref="BV269:BW269"/>
    <mergeCell ref="BX269:BY269"/>
    <mergeCell ref="BZ269:CA269"/>
    <mergeCell ref="AE272:AF272"/>
    <mergeCell ref="AG272:AH272"/>
    <mergeCell ref="AI272:AJ272"/>
    <mergeCell ref="AK272:AL272"/>
    <mergeCell ref="S272:S273"/>
    <mergeCell ref="Y272:Z272"/>
    <mergeCell ref="AA272:AB272"/>
    <mergeCell ref="AC272:AD272"/>
    <mergeCell ref="BA272:BC272"/>
    <mergeCell ref="BN272:BO272"/>
    <mergeCell ref="BP272:BQ272"/>
    <mergeCell ref="BR272:BS272"/>
    <mergeCell ref="AM272:AN272"/>
    <mergeCell ref="AO272:AP272"/>
    <mergeCell ref="AQ272:AR272"/>
    <mergeCell ref="AW272:AY272"/>
    <mergeCell ref="CB272:CC272"/>
    <mergeCell ref="CD272:CE272"/>
    <mergeCell ref="CF272:CG272"/>
    <mergeCell ref="AA273:AD273"/>
    <mergeCell ref="AO273:AR273"/>
    <mergeCell ref="AW273:AY273"/>
    <mergeCell ref="BT272:BU272"/>
    <mergeCell ref="BV272:BW272"/>
    <mergeCell ref="BX272:BY272"/>
    <mergeCell ref="BZ272:CA272"/>
    <mergeCell ref="AE275:AF275"/>
    <mergeCell ref="AG275:AH275"/>
    <mergeCell ref="AI275:AJ275"/>
    <mergeCell ref="AK275:AL275"/>
    <mergeCell ref="S275:S276"/>
    <mergeCell ref="Y275:Z275"/>
    <mergeCell ref="AA275:AB275"/>
    <mergeCell ref="AC275:AD275"/>
    <mergeCell ref="BA275:BC275"/>
    <mergeCell ref="BN275:BO275"/>
    <mergeCell ref="BP275:BQ275"/>
    <mergeCell ref="BR275:BS275"/>
    <mergeCell ref="AM275:AN275"/>
    <mergeCell ref="AO275:AP275"/>
    <mergeCell ref="AQ275:AR275"/>
    <mergeCell ref="AW275:AY275"/>
    <mergeCell ref="CB275:CC275"/>
    <mergeCell ref="CD275:CE275"/>
    <mergeCell ref="CF275:CG275"/>
    <mergeCell ref="AA276:AD276"/>
    <mergeCell ref="AO276:AR276"/>
    <mergeCell ref="AW276:AY276"/>
    <mergeCell ref="BT275:BU275"/>
    <mergeCell ref="BV275:BW275"/>
    <mergeCell ref="BX275:BY275"/>
    <mergeCell ref="BZ275:CA275"/>
    <mergeCell ref="AE278:AF278"/>
    <mergeCell ref="AG278:AH278"/>
    <mergeCell ref="AI278:AJ278"/>
    <mergeCell ref="AK278:AL278"/>
    <mergeCell ref="S278:S279"/>
    <mergeCell ref="Y278:Z278"/>
    <mergeCell ref="AA278:AB278"/>
    <mergeCell ref="AC278:AD278"/>
    <mergeCell ref="BA278:BC278"/>
    <mergeCell ref="BN278:BO278"/>
    <mergeCell ref="BP278:BQ278"/>
    <mergeCell ref="BR278:BS278"/>
    <mergeCell ref="AM278:AN278"/>
    <mergeCell ref="AO278:AP278"/>
    <mergeCell ref="AQ278:AR278"/>
    <mergeCell ref="AW278:AY278"/>
    <mergeCell ref="CB278:CC278"/>
    <mergeCell ref="CD278:CE278"/>
    <mergeCell ref="CF278:CG278"/>
    <mergeCell ref="AA279:AD279"/>
    <mergeCell ref="AO279:AR279"/>
    <mergeCell ref="AW279:AY279"/>
    <mergeCell ref="BT278:BU278"/>
    <mergeCell ref="BV278:BW278"/>
    <mergeCell ref="BX278:BY278"/>
    <mergeCell ref="BZ278:CA278"/>
    <mergeCell ref="BI284:BL284"/>
    <mergeCell ref="BQ284:BT284"/>
    <mergeCell ref="Y285:AP285"/>
    <mergeCell ref="AW285:AY285"/>
    <mergeCell ref="BA285:BE285"/>
    <mergeCell ref="AW281:AY281"/>
    <mergeCell ref="Y284:AP284"/>
    <mergeCell ref="AV284:AY284"/>
    <mergeCell ref="BA284:BE284"/>
    <mergeCell ref="AE291:AF291"/>
    <mergeCell ref="AG291:AH291"/>
    <mergeCell ref="AI291:AJ291"/>
    <mergeCell ref="AK291:AL291"/>
    <mergeCell ref="S287:W287"/>
    <mergeCell ref="S291:S292"/>
    <mergeCell ref="Y291:Z291"/>
    <mergeCell ref="AA291:AB291"/>
    <mergeCell ref="AA292:AD292"/>
    <mergeCell ref="AC291:AD291"/>
    <mergeCell ref="BA291:BC291"/>
    <mergeCell ref="BN291:BO291"/>
    <mergeCell ref="BP291:BQ291"/>
    <mergeCell ref="BR291:BS291"/>
    <mergeCell ref="AM291:AN291"/>
    <mergeCell ref="AO291:AP291"/>
    <mergeCell ref="AQ291:AR291"/>
    <mergeCell ref="AW291:AY291"/>
    <mergeCell ref="CB291:CC291"/>
    <mergeCell ref="CD291:CE291"/>
    <mergeCell ref="CF291:CG291"/>
    <mergeCell ref="AO292:AR292"/>
    <mergeCell ref="AW292:AY292"/>
    <mergeCell ref="BA292:BC292"/>
    <mergeCell ref="BT291:BU291"/>
    <mergeCell ref="BV291:BW291"/>
    <mergeCell ref="BX291:BY291"/>
    <mergeCell ref="BZ291:CA291"/>
    <mergeCell ref="AE294:AF294"/>
    <mergeCell ref="AG294:AH294"/>
    <mergeCell ref="AI294:AJ294"/>
    <mergeCell ref="AK294:AL294"/>
    <mergeCell ref="S294:S295"/>
    <mergeCell ref="Y294:Z294"/>
    <mergeCell ref="AA294:AB294"/>
    <mergeCell ref="AC294:AD294"/>
    <mergeCell ref="BA294:BC294"/>
    <mergeCell ref="BN294:BO294"/>
    <mergeCell ref="BP294:BQ294"/>
    <mergeCell ref="BR294:BS294"/>
    <mergeCell ref="AM294:AN294"/>
    <mergeCell ref="AO294:AP294"/>
    <mergeCell ref="AQ294:AR294"/>
    <mergeCell ref="AW294:AY294"/>
    <mergeCell ref="CB294:CC294"/>
    <mergeCell ref="CD294:CE294"/>
    <mergeCell ref="CF294:CG294"/>
    <mergeCell ref="AA295:AD295"/>
    <mergeCell ref="AO295:AR295"/>
    <mergeCell ref="AW295:AY295"/>
    <mergeCell ref="BT294:BU294"/>
    <mergeCell ref="BV294:BW294"/>
    <mergeCell ref="BX294:BY294"/>
    <mergeCell ref="BZ294:CA294"/>
    <mergeCell ref="AE297:AF297"/>
    <mergeCell ref="AG297:AH297"/>
    <mergeCell ref="AI297:AJ297"/>
    <mergeCell ref="AK297:AL297"/>
    <mergeCell ref="S297:S298"/>
    <mergeCell ref="Y297:Z297"/>
    <mergeCell ref="AA297:AB297"/>
    <mergeCell ref="AC297:AD297"/>
    <mergeCell ref="BA297:BC297"/>
    <mergeCell ref="BN297:BO297"/>
    <mergeCell ref="BP297:BQ297"/>
    <mergeCell ref="BR297:BS297"/>
    <mergeCell ref="AM297:AN297"/>
    <mergeCell ref="AO297:AP297"/>
    <mergeCell ref="AQ297:AR297"/>
    <mergeCell ref="AW297:AY297"/>
    <mergeCell ref="CB297:CC297"/>
    <mergeCell ref="CD297:CE297"/>
    <mergeCell ref="CF297:CG297"/>
    <mergeCell ref="AA298:AD298"/>
    <mergeCell ref="AO298:AR298"/>
    <mergeCell ref="AW298:AY298"/>
    <mergeCell ref="BT297:BU297"/>
    <mergeCell ref="BV297:BW297"/>
    <mergeCell ref="BX297:BY297"/>
    <mergeCell ref="BZ297:CA297"/>
    <mergeCell ref="AE300:AF300"/>
    <mergeCell ref="AG300:AH300"/>
    <mergeCell ref="AI300:AJ300"/>
    <mergeCell ref="AK300:AL300"/>
    <mergeCell ref="S300:S301"/>
    <mergeCell ref="Y300:Z300"/>
    <mergeCell ref="AA300:AB300"/>
    <mergeCell ref="AC300:AD300"/>
    <mergeCell ref="BA300:BC300"/>
    <mergeCell ref="BN300:BO300"/>
    <mergeCell ref="BP300:BQ300"/>
    <mergeCell ref="BR300:BS300"/>
    <mergeCell ref="AM300:AN300"/>
    <mergeCell ref="AO300:AP300"/>
    <mergeCell ref="AQ300:AR300"/>
    <mergeCell ref="AW300:AY300"/>
    <mergeCell ref="CB300:CC300"/>
    <mergeCell ref="CD300:CE300"/>
    <mergeCell ref="CF300:CG300"/>
    <mergeCell ref="AA301:AD301"/>
    <mergeCell ref="AO301:AR301"/>
    <mergeCell ref="AW301:AY301"/>
    <mergeCell ref="BT300:BU300"/>
    <mergeCell ref="BV300:BW300"/>
    <mergeCell ref="BX300:BY300"/>
    <mergeCell ref="BZ300:CA300"/>
    <mergeCell ref="BI306:BL306"/>
    <mergeCell ref="BQ306:BT306"/>
    <mergeCell ref="Y307:AP307"/>
    <mergeCell ref="AW307:AY307"/>
    <mergeCell ref="BA307:BE307"/>
    <mergeCell ref="AW303:AY303"/>
    <mergeCell ref="Y306:AP306"/>
    <mergeCell ref="AV306:AY306"/>
    <mergeCell ref="BA306:BE306"/>
    <mergeCell ref="AE313:AF313"/>
    <mergeCell ref="AG313:AH313"/>
    <mergeCell ref="AI313:AJ313"/>
    <mergeCell ref="AK313:AL313"/>
    <mergeCell ref="S309:W309"/>
    <mergeCell ref="S313:S314"/>
    <mergeCell ref="Y313:Z313"/>
    <mergeCell ref="AA313:AB313"/>
    <mergeCell ref="AA314:AD314"/>
    <mergeCell ref="AC313:AD313"/>
    <mergeCell ref="BA313:BC313"/>
    <mergeCell ref="BN313:BO313"/>
    <mergeCell ref="BP313:BQ313"/>
    <mergeCell ref="BR313:BS313"/>
    <mergeCell ref="AM313:AN313"/>
    <mergeCell ref="AO313:AP313"/>
    <mergeCell ref="AQ313:AR313"/>
    <mergeCell ref="AW313:AY313"/>
    <mergeCell ref="CB313:CC313"/>
    <mergeCell ref="CD313:CE313"/>
    <mergeCell ref="CF313:CG313"/>
    <mergeCell ref="AO314:AR314"/>
    <mergeCell ref="AW314:AY314"/>
    <mergeCell ref="BA314:BC314"/>
    <mergeCell ref="BT313:BU313"/>
    <mergeCell ref="BV313:BW313"/>
    <mergeCell ref="BX313:BY313"/>
    <mergeCell ref="BZ313:CA313"/>
    <mergeCell ref="AE316:AF316"/>
    <mergeCell ref="AG316:AH316"/>
    <mergeCell ref="AI316:AJ316"/>
    <mergeCell ref="AK316:AL316"/>
    <mergeCell ref="S316:S317"/>
    <mergeCell ref="Y316:Z316"/>
    <mergeCell ref="AA316:AB316"/>
    <mergeCell ref="AC316:AD316"/>
    <mergeCell ref="BA316:BC316"/>
    <mergeCell ref="BN316:BO316"/>
    <mergeCell ref="BP316:BQ316"/>
    <mergeCell ref="BR316:BS316"/>
    <mergeCell ref="AM316:AN316"/>
    <mergeCell ref="AO316:AP316"/>
    <mergeCell ref="AQ316:AR316"/>
    <mergeCell ref="AW316:AY316"/>
    <mergeCell ref="CB316:CC316"/>
    <mergeCell ref="CD316:CE316"/>
    <mergeCell ref="CF316:CG316"/>
    <mergeCell ref="AA317:AD317"/>
    <mergeCell ref="AO317:AR317"/>
    <mergeCell ref="AW317:AY317"/>
    <mergeCell ref="BT316:BU316"/>
    <mergeCell ref="BV316:BW316"/>
    <mergeCell ref="BX316:BY316"/>
    <mergeCell ref="BZ316:CA316"/>
    <mergeCell ref="AE319:AF319"/>
    <mergeCell ref="AG319:AH319"/>
    <mergeCell ref="AI319:AJ319"/>
    <mergeCell ref="AK319:AL319"/>
    <mergeCell ref="S319:S320"/>
    <mergeCell ref="Y319:Z319"/>
    <mergeCell ref="AA319:AB319"/>
    <mergeCell ref="AC319:AD319"/>
    <mergeCell ref="BA319:BC319"/>
    <mergeCell ref="BN319:BO319"/>
    <mergeCell ref="BP319:BQ319"/>
    <mergeCell ref="BR319:BS319"/>
    <mergeCell ref="AM319:AN319"/>
    <mergeCell ref="AO319:AP319"/>
    <mergeCell ref="AQ319:AR319"/>
    <mergeCell ref="AW319:AY319"/>
    <mergeCell ref="CB319:CC319"/>
    <mergeCell ref="CD319:CE319"/>
    <mergeCell ref="CF319:CG319"/>
    <mergeCell ref="AA320:AD320"/>
    <mergeCell ref="AO320:AR320"/>
    <mergeCell ref="AW320:AY320"/>
    <mergeCell ref="BT319:BU319"/>
    <mergeCell ref="BV319:BW319"/>
    <mergeCell ref="BX319:BY319"/>
    <mergeCell ref="BZ319:CA319"/>
    <mergeCell ref="AE322:AF322"/>
    <mergeCell ref="AG322:AH322"/>
    <mergeCell ref="AI322:AJ322"/>
    <mergeCell ref="AK322:AL322"/>
    <mergeCell ref="S322:S323"/>
    <mergeCell ref="Y322:Z322"/>
    <mergeCell ref="AA322:AB322"/>
    <mergeCell ref="AC322:AD322"/>
    <mergeCell ref="BA322:BC322"/>
    <mergeCell ref="BN322:BO322"/>
    <mergeCell ref="BP322:BQ322"/>
    <mergeCell ref="BR322:BS322"/>
    <mergeCell ref="AM322:AN322"/>
    <mergeCell ref="AO322:AP322"/>
    <mergeCell ref="AQ322:AR322"/>
    <mergeCell ref="AW322:AY322"/>
    <mergeCell ref="CB322:CC322"/>
    <mergeCell ref="CD322:CE322"/>
    <mergeCell ref="CF322:CG322"/>
    <mergeCell ref="AA323:AD323"/>
    <mergeCell ref="AO323:AR323"/>
    <mergeCell ref="AW323:AY323"/>
    <mergeCell ref="BT322:BU322"/>
    <mergeCell ref="BV322:BW322"/>
    <mergeCell ref="BX322:BY322"/>
    <mergeCell ref="BZ322:CA322"/>
    <mergeCell ref="BI328:BL328"/>
    <mergeCell ref="BQ328:BT328"/>
    <mergeCell ref="Y329:AP329"/>
    <mergeCell ref="AW329:AY329"/>
    <mergeCell ref="BA329:BE329"/>
    <mergeCell ref="AW325:AY325"/>
    <mergeCell ref="Y328:AP328"/>
    <mergeCell ref="AV328:AY328"/>
    <mergeCell ref="BA328:BE328"/>
    <mergeCell ref="AE335:AF335"/>
    <mergeCell ref="AG335:AH335"/>
    <mergeCell ref="AI335:AJ335"/>
    <mergeCell ref="AK335:AL335"/>
    <mergeCell ref="S331:W331"/>
    <mergeCell ref="S335:S336"/>
    <mergeCell ref="Y335:Z335"/>
    <mergeCell ref="AA335:AB335"/>
    <mergeCell ref="AA336:AD336"/>
    <mergeCell ref="AC335:AD335"/>
    <mergeCell ref="BA335:BC335"/>
    <mergeCell ref="BN335:BO335"/>
    <mergeCell ref="BP335:BQ335"/>
    <mergeCell ref="BR335:BS335"/>
    <mergeCell ref="AM335:AN335"/>
    <mergeCell ref="AO335:AP335"/>
    <mergeCell ref="AQ335:AR335"/>
    <mergeCell ref="AW335:AY335"/>
    <mergeCell ref="CB335:CC335"/>
    <mergeCell ref="CD335:CE335"/>
    <mergeCell ref="CF335:CG335"/>
    <mergeCell ref="AO336:AR336"/>
    <mergeCell ref="AW336:AY336"/>
    <mergeCell ref="BA336:BC336"/>
    <mergeCell ref="BT335:BU335"/>
    <mergeCell ref="BV335:BW335"/>
    <mergeCell ref="BX335:BY335"/>
    <mergeCell ref="BZ335:CA335"/>
    <mergeCell ref="AE338:AF338"/>
    <mergeCell ref="AG338:AH338"/>
    <mergeCell ref="AI338:AJ338"/>
    <mergeCell ref="AK338:AL338"/>
    <mergeCell ref="S338:S339"/>
    <mergeCell ref="Y338:Z338"/>
    <mergeCell ref="AA338:AB338"/>
    <mergeCell ref="AC338:AD338"/>
    <mergeCell ref="BA338:BC338"/>
    <mergeCell ref="BN338:BO338"/>
    <mergeCell ref="BP338:BQ338"/>
    <mergeCell ref="BR338:BS338"/>
    <mergeCell ref="AM338:AN338"/>
    <mergeCell ref="AO338:AP338"/>
    <mergeCell ref="AQ338:AR338"/>
    <mergeCell ref="AW338:AY338"/>
    <mergeCell ref="CB338:CC338"/>
    <mergeCell ref="CD338:CE338"/>
    <mergeCell ref="CF338:CG338"/>
    <mergeCell ref="AA339:AD339"/>
    <mergeCell ref="AO339:AR339"/>
    <mergeCell ref="AW339:AY339"/>
    <mergeCell ref="BT338:BU338"/>
    <mergeCell ref="BV338:BW338"/>
    <mergeCell ref="BX338:BY338"/>
    <mergeCell ref="BZ338:CA338"/>
    <mergeCell ref="AE341:AF341"/>
    <mergeCell ref="AG341:AH341"/>
    <mergeCell ref="AI341:AJ341"/>
    <mergeCell ref="AK341:AL341"/>
    <mergeCell ref="S341:S342"/>
    <mergeCell ref="Y341:Z341"/>
    <mergeCell ref="AA341:AB341"/>
    <mergeCell ref="AC341:AD341"/>
    <mergeCell ref="BA341:BC341"/>
    <mergeCell ref="BN341:BO341"/>
    <mergeCell ref="BP341:BQ341"/>
    <mergeCell ref="BR341:BS341"/>
    <mergeCell ref="AM341:AN341"/>
    <mergeCell ref="AO341:AP341"/>
    <mergeCell ref="AQ341:AR341"/>
    <mergeCell ref="AW341:AY341"/>
    <mergeCell ref="CB341:CC341"/>
    <mergeCell ref="CD341:CE341"/>
    <mergeCell ref="CF341:CG341"/>
    <mergeCell ref="AA342:AD342"/>
    <mergeCell ref="AO342:AR342"/>
    <mergeCell ref="AW342:AY342"/>
    <mergeCell ref="BT341:BU341"/>
    <mergeCell ref="BV341:BW341"/>
    <mergeCell ref="BX341:BY341"/>
    <mergeCell ref="BZ341:CA341"/>
    <mergeCell ref="AE344:AF344"/>
    <mergeCell ref="AG344:AH344"/>
    <mergeCell ref="AI344:AJ344"/>
    <mergeCell ref="AK344:AL344"/>
    <mergeCell ref="S344:S345"/>
    <mergeCell ref="Y344:Z344"/>
    <mergeCell ref="AA344:AB344"/>
    <mergeCell ref="AC344:AD344"/>
    <mergeCell ref="BA344:BC344"/>
    <mergeCell ref="BN344:BO344"/>
    <mergeCell ref="BP344:BQ344"/>
    <mergeCell ref="BR344:BS344"/>
    <mergeCell ref="AM344:AN344"/>
    <mergeCell ref="AO344:AP344"/>
    <mergeCell ref="AQ344:AR344"/>
    <mergeCell ref="AW344:AY344"/>
    <mergeCell ref="CB344:CC344"/>
    <mergeCell ref="CD344:CE344"/>
    <mergeCell ref="CF344:CG344"/>
    <mergeCell ref="AA345:AD345"/>
    <mergeCell ref="AO345:AR345"/>
    <mergeCell ref="AW345:AY345"/>
    <mergeCell ref="CD357:CE357"/>
    <mergeCell ref="CF357:CG357"/>
    <mergeCell ref="AO358:AR358"/>
    <mergeCell ref="AW358:AY358"/>
    <mergeCell ref="BA358:BC358"/>
    <mergeCell ref="BT357:BU357"/>
    <mergeCell ref="BV357:BW357"/>
    <mergeCell ref="BX357:BY357"/>
    <mergeCell ref="BZ357:CA357"/>
    <mergeCell ref="BT344:BU344"/>
    <mergeCell ref="BV344:BW344"/>
    <mergeCell ref="BX344:BY344"/>
    <mergeCell ref="BZ344:CA344"/>
    <mergeCell ref="BI350:BL350"/>
    <mergeCell ref="BQ350:BT350"/>
    <mergeCell ref="Y351:AP351"/>
    <mergeCell ref="AW351:AY351"/>
    <mergeCell ref="BA351:BE351"/>
    <mergeCell ref="AW347:AY347"/>
    <mergeCell ref="Y350:AP350"/>
    <mergeCell ref="AV350:AY350"/>
    <mergeCell ref="BA350:BE350"/>
    <mergeCell ref="AE357:AF357"/>
    <mergeCell ref="AG357:AH357"/>
    <mergeCell ref="AI357:AJ357"/>
    <mergeCell ref="AK357:AL357"/>
    <mergeCell ref="AW364:AY364"/>
    <mergeCell ref="BT363:BU363"/>
    <mergeCell ref="AK360:AL360"/>
    <mergeCell ref="S360:S361"/>
    <mergeCell ref="Y360:Z360"/>
    <mergeCell ref="AA360:AB360"/>
    <mergeCell ref="AC360:AD360"/>
    <mergeCell ref="BA360:BC360"/>
    <mergeCell ref="BN360:BO360"/>
    <mergeCell ref="BP360:BQ360"/>
    <mergeCell ref="BR360:BS360"/>
    <mergeCell ref="AM360:AN360"/>
    <mergeCell ref="AO360:AP360"/>
    <mergeCell ref="AQ360:AR360"/>
    <mergeCell ref="AW360:AY360"/>
    <mergeCell ref="CB360:CC360"/>
    <mergeCell ref="S353:W353"/>
    <mergeCell ref="S357:S358"/>
    <mergeCell ref="Y357:Z357"/>
    <mergeCell ref="AA357:AB357"/>
    <mergeCell ref="AA358:AD358"/>
    <mergeCell ref="AC357:AD357"/>
    <mergeCell ref="BA357:BC357"/>
    <mergeCell ref="BN357:BO357"/>
    <mergeCell ref="BP357:BQ357"/>
    <mergeCell ref="BR357:BS357"/>
    <mergeCell ref="AM357:AN357"/>
    <mergeCell ref="AO357:AP357"/>
    <mergeCell ref="AQ357:AR357"/>
    <mergeCell ref="AW357:AY357"/>
    <mergeCell ref="CB357:CC357"/>
    <mergeCell ref="S366:S367"/>
    <mergeCell ref="Y366:Z366"/>
    <mergeCell ref="AA366:AB366"/>
    <mergeCell ref="AC366:AD366"/>
    <mergeCell ref="BA366:BC366"/>
    <mergeCell ref="BN366:BO366"/>
    <mergeCell ref="BP366:BQ366"/>
    <mergeCell ref="BR366:BS366"/>
    <mergeCell ref="AM366:AN366"/>
    <mergeCell ref="AO366:AP366"/>
    <mergeCell ref="AQ366:AR366"/>
    <mergeCell ref="AW366:AY366"/>
    <mergeCell ref="CD360:CE360"/>
    <mergeCell ref="CF360:CG360"/>
    <mergeCell ref="AA361:AD361"/>
    <mergeCell ref="AO361:AR361"/>
    <mergeCell ref="AW361:AY361"/>
    <mergeCell ref="BT360:BU360"/>
    <mergeCell ref="BV360:BW360"/>
    <mergeCell ref="BX360:BY360"/>
    <mergeCell ref="BZ360:CA360"/>
    <mergeCell ref="AE363:AF363"/>
    <mergeCell ref="AG363:AH363"/>
    <mergeCell ref="AI363:AJ363"/>
    <mergeCell ref="AK363:AL363"/>
    <mergeCell ref="S363:S364"/>
    <mergeCell ref="Y363:Z363"/>
    <mergeCell ref="AA363:AB363"/>
    <mergeCell ref="AC363:AD363"/>
    <mergeCell ref="BA363:BC363"/>
    <mergeCell ref="BN363:BO363"/>
    <mergeCell ref="BP363:BQ363"/>
    <mergeCell ref="CF366:CG366"/>
    <mergeCell ref="AA367:AD367"/>
    <mergeCell ref="AO367:AR367"/>
    <mergeCell ref="AW367:AY367"/>
    <mergeCell ref="BT366:BU366"/>
    <mergeCell ref="BV366:BW366"/>
    <mergeCell ref="BX366:BY366"/>
    <mergeCell ref="BZ366:CA366"/>
    <mergeCell ref="Y373:AP373"/>
    <mergeCell ref="AW373:AY373"/>
    <mergeCell ref="BA373:BE373"/>
    <mergeCell ref="AW369:AY369"/>
    <mergeCell ref="Y372:AP372"/>
    <mergeCell ref="AV372:AY372"/>
    <mergeCell ref="BA372:BE372"/>
    <mergeCell ref="BV363:BW363"/>
    <mergeCell ref="BX363:BY363"/>
    <mergeCell ref="BZ363:CA363"/>
    <mergeCell ref="AE366:AF366"/>
    <mergeCell ref="AG366:AH366"/>
    <mergeCell ref="AI366:AJ366"/>
    <mergeCell ref="AK366:AL366"/>
    <mergeCell ref="BR363:BS363"/>
    <mergeCell ref="AM363:AN363"/>
    <mergeCell ref="AO363:AP363"/>
    <mergeCell ref="AQ363:AR363"/>
    <mergeCell ref="AW363:AY363"/>
    <mergeCell ref="CB363:CC363"/>
    <mergeCell ref="CD363:CE363"/>
    <mergeCell ref="CF363:CG363"/>
    <mergeCell ref="AA364:AD364"/>
    <mergeCell ref="AO364:AR364"/>
    <mergeCell ref="S375:W375"/>
    <mergeCell ref="S379:S380"/>
    <mergeCell ref="Y379:Z379"/>
    <mergeCell ref="AA379:AB379"/>
    <mergeCell ref="AA380:AD380"/>
    <mergeCell ref="AC379:AD379"/>
    <mergeCell ref="BZ379:CA379"/>
    <mergeCell ref="BA379:BC379"/>
    <mergeCell ref="BN379:BO379"/>
    <mergeCell ref="AQ379:AR379"/>
    <mergeCell ref="AW379:AY379"/>
    <mergeCell ref="AE379:AF379"/>
    <mergeCell ref="AG379:AH379"/>
    <mergeCell ref="AI379:AJ379"/>
    <mergeCell ref="AK379:AL379"/>
    <mergeCell ref="AO380:AR380"/>
    <mergeCell ref="AW380:AY380"/>
    <mergeCell ref="BA380:BC380"/>
    <mergeCell ref="BT379:BU379"/>
    <mergeCell ref="BV379:BW379"/>
    <mergeCell ref="BX379:BY379"/>
    <mergeCell ref="S382:S383"/>
    <mergeCell ref="Y382:Z382"/>
    <mergeCell ref="AA382:AB382"/>
    <mergeCell ref="AC382:AD382"/>
    <mergeCell ref="CB379:CC379"/>
    <mergeCell ref="CD379:CE379"/>
    <mergeCell ref="BP379:BQ379"/>
    <mergeCell ref="BR379:BS379"/>
    <mergeCell ref="AM379:AN379"/>
    <mergeCell ref="AO379:AP379"/>
    <mergeCell ref="BZ382:CA382"/>
    <mergeCell ref="BA382:BC382"/>
    <mergeCell ref="BN382:BO382"/>
    <mergeCell ref="AQ382:AR382"/>
    <mergeCell ref="AW382:AY382"/>
    <mergeCell ref="AE382:AF382"/>
    <mergeCell ref="AG382:AH382"/>
    <mergeCell ref="AI382:AJ382"/>
    <mergeCell ref="AK382:AL382"/>
    <mergeCell ref="AA383:AD383"/>
    <mergeCell ref="AO383:AR383"/>
    <mergeCell ref="AW383:AY383"/>
    <mergeCell ref="BT382:BU382"/>
    <mergeCell ref="BV382:BW382"/>
    <mergeCell ref="BX382:BY382"/>
    <mergeCell ref="AA389:AD389"/>
    <mergeCell ref="AO389:AR389"/>
    <mergeCell ref="AW389:AY389"/>
    <mergeCell ref="BT388:BU388"/>
    <mergeCell ref="BV388:BW388"/>
    <mergeCell ref="BX388:BY388"/>
    <mergeCell ref="AG388:AH388"/>
    <mergeCell ref="AI388:AJ388"/>
    <mergeCell ref="AK388:AL388"/>
    <mergeCell ref="AM388:AN388"/>
    <mergeCell ref="S385:S386"/>
    <mergeCell ref="Y385:Z385"/>
    <mergeCell ref="AA385:AB385"/>
    <mergeCell ref="AC385:AD385"/>
    <mergeCell ref="CB382:CC382"/>
    <mergeCell ref="CD382:CE382"/>
    <mergeCell ref="BP382:BQ382"/>
    <mergeCell ref="BR382:BS382"/>
    <mergeCell ref="AM382:AN382"/>
    <mergeCell ref="AO382:AP382"/>
    <mergeCell ref="BZ385:CA385"/>
    <mergeCell ref="BA385:BC385"/>
    <mergeCell ref="BN385:BO385"/>
    <mergeCell ref="AQ385:AR385"/>
    <mergeCell ref="AW385:AY385"/>
    <mergeCell ref="AE385:AF385"/>
    <mergeCell ref="AG385:AH385"/>
    <mergeCell ref="AI385:AJ385"/>
    <mergeCell ref="AK385:AL385"/>
    <mergeCell ref="AA386:AD386"/>
    <mergeCell ref="AO386:AR386"/>
    <mergeCell ref="AW386:AY386"/>
    <mergeCell ref="CM4:CM15"/>
    <mergeCell ref="CJ4:CJ15"/>
    <mergeCell ref="CB388:CC388"/>
    <mergeCell ref="CD388:CE388"/>
    <mergeCell ref="CF388:CG388"/>
    <mergeCell ref="CF385:CG385"/>
    <mergeCell ref="CF382:CG382"/>
    <mergeCell ref="CF379:CG379"/>
    <mergeCell ref="CI4:CI15"/>
    <mergeCell ref="AW28:AY28"/>
    <mergeCell ref="AW27:AY27"/>
    <mergeCell ref="AV20:AY20"/>
    <mergeCell ref="BA28:BC28"/>
    <mergeCell ref="BA20:BE20"/>
    <mergeCell ref="BA21:BE21"/>
    <mergeCell ref="BA27:BC27"/>
    <mergeCell ref="CD27:CE27"/>
    <mergeCell ref="CF27:CG27"/>
    <mergeCell ref="CB385:CC385"/>
    <mergeCell ref="CD385:CE385"/>
    <mergeCell ref="BP385:BQ385"/>
    <mergeCell ref="BR385:BS385"/>
    <mergeCell ref="BZ388:CA388"/>
    <mergeCell ref="BP388:BQ388"/>
    <mergeCell ref="BR388:BS388"/>
    <mergeCell ref="AW388:AY388"/>
    <mergeCell ref="BA388:BC388"/>
    <mergeCell ref="BT385:BU385"/>
    <mergeCell ref="BV385:BW385"/>
    <mergeCell ref="BX385:BY385"/>
    <mergeCell ref="CB366:CC366"/>
    <mergeCell ref="CD366:CE366"/>
    <mergeCell ref="BQ394:BT394"/>
    <mergeCell ref="Y395:AP395"/>
    <mergeCell ref="AW395:AY395"/>
    <mergeCell ref="BA395:BE395"/>
    <mergeCell ref="BI394:BL394"/>
    <mergeCell ref="AW391:AY391"/>
    <mergeCell ref="AV394:AY394"/>
    <mergeCell ref="BA394:BE394"/>
    <mergeCell ref="S397:W397"/>
    <mergeCell ref="S401:S402"/>
    <mergeCell ref="Y401:Z401"/>
    <mergeCell ref="AA401:AB401"/>
    <mergeCell ref="AA402:AD402"/>
    <mergeCell ref="AC401:AD401"/>
    <mergeCell ref="AE401:AF401"/>
    <mergeCell ref="AG401:AH401"/>
    <mergeCell ref="AI401:AJ401"/>
    <mergeCell ref="AK401:AL401"/>
    <mergeCell ref="AM401:AN401"/>
    <mergeCell ref="Y30:Z30"/>
    <mergeCell ref="AA30:AB30"/>
    <mergeCell ref="AC30:AD30"/>
    <mergeCell ref="AE30:AF30"/>
    <mergeCell ref="AE388:AF388"/>
    <mergeCell ref="Y394:AP394"/>
    <mergeCell ref="Y15:AF15"/>
    <mergeCell ref="AJ15:AY15"/>
    <mergeCell ref="AI4:AJ4"/>
    <mergeCell ref="AI6:AJ6"/>
    <mergeCell ref="AI7:AJ7"/>
    <mergeCell ref="S27:S28"/>
    <mergeCell ref="S23:W23"/>
    <mergeCell ref="Y21:AP21"/>
    <mergeCell ref="AO27:AP27"/>
    <mergeCell ref="AQ27:AR27"/>
    <mergeCell ref="S30:S31"/>
    <mergeCell ref="AG30:AH30"/>
    <mergeCell ref="AI30:AJ30"/>
    <mergeCell ref="AK27:AL27"/>
    <mergeCell ref="AM27:AN27"/>
    <mergeCell ref="S33:S34"/>
    <mergeCell ref="Y33:Z33"/>
    <mergeCell ref="AK30:AL30"/>
    <mergeCell ref="Y27:Z27"/>
    <mergeCell ref="AA27:AB27"/>
    <mergeCell ref="AC27:AD27"/>
    <mergeCell ref="S388:S389"/>
    <mergeCell ref="Y388:Z388"/>
    <mergeCell ref="AA388:AB388"/>
    <mergeCell ref="AC388:AD388"/>
    <mergeCell ref="AM385:AN385"/>
    <mergeCell ref="CF401:CG401"/>
    <mergeCell ref="AO402:AR402"/>
    <mergeCell ref="AW402:AY402"/>
    <mergeCell ref="BA402:BC402"/>
    <mergeCell ref="BV401:BW401"/>
    <mergeCell ref="BX401:BY401"/>
    <mergeCell ref="BZ401:CA401"/>
    <mergeCell ref="CB401:CC401"/>
    <mergeCell ref="BN401:BO401"/>
    <mergeCell ref="BP401:BQ401"/>
    <mergeCell ref="CD401:CE401"/>
    <mergeCell ref="BR401:BS401"/>
    <mergeCell ref="BT401:BU401"/>
    <mergeCell ref="AO401:AP401"/>
    <mergeCell ref="AQ401:AR401"/>
    <mergeCell ref="AW401:AY401"/>
    <mergeCell ref="BA401:BC401"/>
    <mergeCell ref="S404:S405"/>
    <mergeCell ref="Y404:Z404"/>
    <mergeCell ref="AA404:AB404"/>
    <mergeCell ref="AC404:AD404"/>
    <mergeCell ref="AA405:AD405"/>
    <mergeCell ref="AI404:AJ404"/>
    <mergeCell ref="AK404:AL404"/>
    <mergeCell ref="BV407:BW407"/>
    <mergeCell ref="AM404:AN404"/>
    <mergeCell ref="AO404:AP404"/>
    <mergeCell ref="BX404:BY404"/>
    <mergeCell ref="BZ404:CA404"/>
    <mergeCell ref="BP404:BQ404"/>
    <mergeCell ref="BR404:BS404"/>
    <mergeCell ref="BT404:BU404"/>
    <mergeCell ref="BV404:BW404"/>
    <mergeCell ref="AQ404:AR404"/>
    <mergeCell ref="CF407:CG407"/>
    <mergeCell ref="CB407:CC407"/>
    <mergeCell ref="BA407:BC407"/>
    <mergeCell ref="CD407:CE407"/>
    <mergeCell ref="S407:S408"/>
    <mergeCell ref="Y407:Z407"/>
    <mergeCell ref="AA407:AB407"/>
    <mergeCell ref="AC407:AD407"/>
    <mergeCell ref="AA408:AD408"/>
    <mergeCell ref="AE407:AF407"/>
    <mergeCell ref="CF404:CG404"/>
    <mergeCell ref="AO405:AR405"/>
    <mergeCell ref="AW405:AY405"/>
    <mergeCell ref="CB404:CC404"/>
    <mergeCell ref="CD404:CE404"/>
    <mergeCell ref="AW404:AY404"/>
    <mergeCell ref="S410:S411"/>
    <mergeCell ref="Y410:Z410"/>
    <mergeCell ref="AA410:AB410"/>
    <mergeCell ref="AC410:AD410"/>
    <mergeCell ref="AA411:AD411"/>
    <mergeCell ref="AO407:AP407"/>
    <mergeCell ref="AG407:AH407"/>
    <mergeCell ref="AM407:AN407"/>
    <mergeCell ref="BN410:BO410"/>
    <mergeCell ref="CF410:CG410"/>
    <mergeCell ref="CD410:CE410"/>
    <mergeCell ref="CB410:CC410"/>
    <mergeCell ref="BV410:BW410"/>
    <mergeCell ref="BX410:BY410"/>
    <mergeCell ref="BZ410:CA410"/>
    <mergeCell ref="BP407:BQ407"/>
    <mergeCell ref="AW1:AY1"/>
    <mergeCell ref="AW21:AY21"/>
    <mergeCell ref="AE410:AF410"/>
    <mergeCell ref="AG410:AH410"/>
    <mergeCell ref="AI410:AJ410"/>
    <mergeCell ref="AK410:AL410"/>
    <mergeCell ref="AM410:AN410"/>
    <mergeCell ref="AO410:AP410"/>
    <mergeCell ref="AW408:AY408"/>
    <mergeCell ref="AK407:AL407"/>
    <mergeCell ref="AM30:AN30"/>
    <mergeCell ref="AO30:AP30"/>
    <mergeCell ref="AQ30:AR30"/>
    <mergeCell ref="AW30:AY30"/>
    <mergeCell ref="BA30:BC30"/>
    <mergeCell ref="BA33:BC33"/>
    <mergeCell ref="AO33:AP33"/>
    <mergeCell ref="BA410:BC410"/>
    <mergeCell ref="AE27:AF27"/>
    <mergeCell ref="AG27:AH27"/>
    <mergeCell ref="AI27:AJ27"/>
    <mergeCell ref="AQ407:AR407"/>
    <mergeCell ref="AW407:AY407"/>
    <mergeCell ref="AE404:AF404"/>
    <mergeCell ref="AG404:AH404"/>
    <mergeCell ref="BA404:BC404"/>
    <mergeCell ref="AO385:AP385"/>
    <mergeCell ref="AO388:AP388"/>
    <mergeCell ref="AQ388:AR388"/>
    <mergeCell ref="AE360:AF360"/>
    <mergeCell ref="AG360:AH360"/>
    <mergeCell ref="AI360:AJ360"/>
    <mergeCell ref="BP410:BQ410"/>
    <mergeCell ref="BX407:BY407"/>
    <mergeCell ref="BZ407:CA407"/>
    <mergeCell ref="BR407:BS407"/>
    <mergeCell ref="BR410:BS410"/>
    <mergeCell ref="AA34:AD34"/>
    <mergeCell ref="AO36:AP36"/>
    <mergeCell ref="AQ36:AR36"/>
    <mergeCell ref="AE36:AF36"/>
    <mergeCell ref="AG36:AH36"/>
    <mergeCell ref="AA28:AD28"/>
    <mergeCell ref="AO28:AR28"/>
    <mergeCell ref="AK33:AL33"/>
    <mergeCell ref="AM33:AN33"/>
    <mergeCell ref="AO34:AR34"/>
    <mergeCell ref="S36:S37"/>
    <mergeCell ref="Y36:Z36"/>
    <mergeCell ref="AA36:AB36"/>
    <mergeCell ref="AC36:AD36"/>
    <mergeCell ref="AA37:AD37"/>
    <mergeCell ref="AO37:AR37"/>
    <mergeCell ref="AK36:AL36"/>
    <mergeCell ref="BT410:BU410"/>
    <mergeCell ref="BN36:BO36"/>
    <mergeCell ref="BN407:BO407"/>
    <mergeCell ref="AW410:AY410"/>
    <mergeCell ref="BT407:BU407"/>
    <mergeCell ref="BN404:BO404"/>
    <mergeCell ref="BN388:BO388"/>
    <mergeCell ref="BI372:BL372"/>
    <mergeCell ref="BQ372:BT372"/>
    <mergeCell ref="AW36:AY36"/>
    <mergeCell ref="AW413:AY413"/>
    <mergeCell ref="Y416:AP416"/>
    <mergeCell ref="AV416:AY416"/>
    <mergeCell ref="AQ410:AR410"/>
    <mergeCell ref="AO408:AR408"/>
    <mergeCell ref="AO411:AR411"/>
    <mergeCell ref="AW411:AY411"/>
    <mergeCell ref="AI407:AJ407"/>
    <mergeCell ref="DC39:DD39"/>
    <mergeCell ref="DE39:DF39"/>
    <mergeCell ref="DG39:DH39"/>
    <mergeCell ref="DI39:DJ39"/>
    <mergeCell ref="CU39:CV39"/>
    <mergeCell ref="CW39:CX39"/>
    <mergeCell ref="CY39:CZ39"/>
    <mergeCell ref="DA39:DB39"/>
    <mergeCell ref="DS39:DT39"/>
    <mergeCell ref="CU61:CV61"/>
    <mergeCell ref="CW61:CX61"/>
    <mergeCell ref="CY61:CZ61"/>
    <mergeCell ref="DA61:DB61"/>
    <mergeCell ref="DC83:DD83"/>
    <mergeCell ref="DE83:DF83"/>
    <mergeCell ref="DG83:DH83"/>
    <mergeCell ref="DI83:DJ83"/>
    <mergeCell ref="CU83:CV83"/>
    <mergeCell ref="CW83:CX83"/>
    <mergeCell ref="CY83:CZ83"/>
    <mergeCell ref="DA83:DB83"/>
    <mergeCell ref="DS83:DT83"/>
    <mergeCell ref="CU105:CV105"/>
    <mergeCell ref="CW105:CX105"/>
    <mergeCell ref="DU39:DV39"/>
    <mergeCell ref="DW39:DX39"/>
    <mergeCell ref="DY39:DZ39"/>
    <mergeCell ref="DK39:DL39"/>
    <mergeCell ref="DM39:DN39"/>
    <mergeCell ref="DO39:DP39"/>
    <mergeCell ref="DQ39:DR39"/>
    <mergeCell ref="EI39:EJ39"/>
    <mergeCell ref="EK39:EL39"/>
    <mergeCell ref="EM39:EN39"/>
    <mergeCell ref="EO39:EP39"/>
    <mergeCell ref="EA39:EB39"/>
    <mergeCell ref="EC39:ED39"/>
    <mergeCell ref="EE39:EF39"/>
    <mergeCell ref="EG39:EH39"/>
    <mergeCell ref="EY39:EZ39"/>
    <mergeCell ref="FA39:FB39"/>
    <mergeCell ref="FC39:FD39"/>
    <mergeCell ref="FE39:FF39"/>
    <mergeCell ref="EQ39:ER39"/>
    <mergeCell ref="ES39:ET39"/>
    <mergeCell ref="EU39:EV39"/>
    <mergeCell ref="EW39:EX39"/>
    <mergeCell ref="FO39:FP39"/>
    <mergeCell ref="FQ39:FR39"/>
    <mergeCell ref="FS39:FT39"/>
    <mergeCell ref="FU39:FV39"/>
    <mergeCell ref="FG39:FH39"/>
    <mergeCell ref="FI39:FJ39"/>
    <mergeCell ref="FK39:FL39"/>
    <mergeCell ref="FM39:FN39"/>
    <mergeCell ref="DC61:DD61"/>
    <mergeCell ref="DE61:DF61"/>
    <mergeCell ref="DG61:DH61"/>
    <mergeCell ref="DI61:DJ61"/>
    <mergeCell ref="DS61:DT61"/>
    <mergeCell ref="DU61:DV61"/>
    <mergeCell ref="DW61:DX61"/>
    <mergeCell ref="DY61:DZ61"/>
    <mergeCell ref="DK61:DL61"/>
    <mergeCell ref="DM61:DN61"/>
    <mergeCell ref="DO61:DP61"/>
    <mergeCell ref="DQ61:DR61"/>
    <mergeCell ref="EI61:EJ61"/>
    <mergeCell ref="EK61:EL61"/>
    <mergeCell ref="EM61:EN61"/>
    <mergeCell ref="EO61:EP61"/>
    <mergeCell ref="EA61:EB61"/>
    <mergeCell ref="EC61:ED61"/>
    <mergeCell ref="EE61:EF61"/>
    <mergeCell ref="EG61:EH61"/>
    <mergeCell ref="EY61:EZ61"/>
    <mergeCell ref="FA61:FB61"/>
    <mergeCell ref="FC61:FD61"/>
    <mergeCell ref="FE61:FF61"/>
    <mergeCell ref="EQ61:ER61"/>
    <mergeCell ref="ES61:ET61"/>
    <mergeCell ref="EU61:EV61"/>
    <mergeCell ref="EW61:EX61"/>
    <mergeCell ref="FO61:FP61"/>
    <mergeCell ref="FQ61:FR61"/>
    <mergeCell ref="FS61:FT61"/>
    <mergeCell ref="FU61:FV61"/>
    <mergeCell ref="FG61:FH61"/>
    <mergeCell ref="FI61:FJ61"/>
    <mergeCell ref="FK61:FL61"/>
    <mergeCell ref="FM61:FN61"/>
    <mergeCell ref="DU83:DV83"/>
    <mergeCell ref="DW83:DX83"/>
    <mergeCell ref="DY83:DZ83"/>
    <mergeCell ref="DK83:DL83"/>
    <mergeCell ref="DM83:DN83"/>
    <mergeCell ref="DO83:DP83"/>
    <mergeCell ref="DQ83:DR83"/>
    <mergeCell ref="EI83:EJ83"/>
    <mergeCell ref="EK83:EL83"/>
    <mergeCell ref="EM83:EN83"/>
    <mergeCell ref="EO83:EP83"/>
    <mergeCell ref="EA83:EB83"/>
    <mergeCell ref="EC83:ED83"/>
    <mergeCell ref="EE83:EF83"/>
    <mergeCell ref="EG83:EH83"/>
    <mergeCell ref="EY83:EZ83"/>
    <mergeCell ref="FA83:FB83"/>
    <mergeCell ref="FC83:FD83"/>
    <mergeCell ref="FE83:FF83"/>
    <mergeCell ref="EQ83:ER83"/>
    <mergeCell ref="ES83:ET83"/>
    <mergeCell ref="EU83:EV83"/>
    <mergeCell ref="EW83:EX83"/>
    <mergeCell ref="FO83:FP83"/>
    <mergeCell ref="FQ83:FR83"/>
    <mergeCell ref="FS83:FT83"/>
    <mergeCell ref="FU83:FV83"/>
    <mergeCell ref="FG83:FH83"/>
    <mergeCell ref="FI83:FJ83"/>
    <mergeCell ref="FK83:FL83"/>
    <mergeCell ref="FM83:FN83"/>
    <mergeCell ref="DC105:DD105"/>
    <mergeCell ref="DE105:DF105"/>
    <mergeCell ref="DG105:DH105"/>
    <mergeCell ref="DI105:DJ105"/>
    <mergeCell ref="EY105:EZ105"/>
    <mergeCell ref="FA105:FB105"/>
    <mergeCell ref="FC105:FD105"/>
    <mergeCell ref="FE105:FF105"/>
    <mergeCell ref="EQ105:ER105"/>
    <mergeCell ref="ES105:ET105"/>
    <mergeCell ref="EU105:EV105"/>
    <mergeCell ref="EW105:EX105"/>
    <mergeCell ref="FO105:FP105"/>
    <mergeCell ref="FQ105:FR105"/>
    <mergeCell ref="FS105:FT105"/>
    <mergeCell ref="FU105:FV105"/>
    <mergeCell ref="FG105:FH105"/>
    <mergeCell ref="FI105:FJ105"/>
    <mergeCell ref="CY105:CZ105"/>
    <mergeCell ref="DA105:DB105"/>
    <mergeCell ref="DS105:DT105"/>
    <mergeCell ref="DU105:DV105"/>
    <mergeCell ref="DW105:DX105"/>
    <mergeCell ref="DY105:DZ105"/>
    <mergeCell ref="DK105:DL105"/>
    <mergeCell ref="DM105:DN105"/>
    <mergeCell ref="DO105:DP105"/>
    <mergeCell ref="DQ105:DR105"/>
    <mergeCell ref="EI105:EJ105"/>
    <mergeCell ref="EK105:EL105"/>
    <mergeCell ref="EM105:EN105"/>
    <mergeCell ref="EO105:EP105"/>
    <mergeCell ref="EA105:EB105"/>
    <mergeCell ref="EC105:ED105"/>
    <mergeCell ref="EE105:EF105"/>
    <mergeCell ref="EG105:EH105"/>
    <mergeCell ref="FK105:FL105"/>
    <mergeCell ref="FM105:FN105"/>
    <mergeCell ref="DC127:DD127"/>
    <mergeCell ref="DE127:DF127"/>
    <mergeCell ref="DG127:DH127"/>
    <mergeCell ref="DI127:DJ127"/>
    <mergeCell ref="CU127:CV127"/>
    <mergeCell ref="CW127:CX127"/>
    <mergeCell ref="CY127:CZ127"/>
    <mergeCell ref="DA127:DB127"/>
    <mergeCell ref="DS127:DT127"/>
    <mergeCell ref="DU127:DV127"/>
    <mergeCell ref="DW127:DX127"/>
    <mergeCell ref="DY127:DZ127"/>
    <mergeCell ref="DK127:DL127"/>
    <mergeCell ref="DM127:DN127"/>
    <mergeCell ref="DO127:DP127"/>
    <mergeCell ref="DQ127:DR127"/>
    <mergeCell ref="EI127:EJ127"/>
    <mergeCell ref="EK127:EL127"/>
    <mergeCell ref="EM127:EN127"/>
    <mergeCell ref="EO127:EP127"/>
    <mergeCell ref="EA127:EB127"/>
    <mergeCell ref="EC127:ED127"/>
    <mergeCell ref="EE127:EF127"/>
    <mergeCell ref="EG127:EH127"/>
    <mergeCell ref="EY127:EZ127"/>
    <mergeCell ref="FA127:FB127"/>
    <mergeCell ref="FC127:FD127"/>
    <mergeCell ref="FE127:FF127"/>
    <mergeCell ref="EQ127:ER127"/>
    <mergeCell ref="ES127:ET127"/>
    <mergeCell ref="EU127:EV127"/>
    <mergeCell ref="EW127:EX127"/>
    <mergeCell ref="FO127:FP127"/>
    <mergeCell ref="FQ127:FR127"/>
    <mergeCell ref="FS127:FT127"/>
    <mergeCell ref="FU127:FV127"/>
    <mergeCell ref="FG127:FH127"/>
    <mergeCell ref="FI127:FJ127"/>
    <mergeCell ref="FK127:FL127"/>
    <mergeCell ref="FM127:FN127"/>
    <mergeCell ref="DC149:DD149"/>
    <mergeCell ref="DE149:DF149"/>
    <mergeCell ref="DG149:DH149"/>
    <mergeCell ref="DI149:DJ149"/>
    <mergeCell ref="CU149:CV149"/>
    <mergeCell ref="CW149:CX149"/>
    <mergeCell ref="CY149:CZ149"/>
    <mergeCell ref="DA149:DB149"/>
    <mergeCell ref="DS149:DT149"/>
    <mergeCell ref="DU149:DV149"/>
    <mergeCell ref="DW149:DX149"/>
    <mergeCell ref="DY149:DZ149"/>
    <mergeCell ref="DK149:DL149"/>
    <mergeCell ref="DM149:DN149"/>
    <mergeCell ref="DO149:DP149"/>
    <mergeCell ref="DQ149:DR149"/>
    <mergeCell ref="EI149:EJ149"/>
    <mergeCell ref="EK149:EL149"/>
    <mergeCell ref="EM149:EN149"/>
    <mergeCell ref="EO149:EP149"/>
    <mergeCell ref="EA149:EB149"/>
    <mergeCell ref="EC149:ED149"/>
    <mergeCell ref="EE149:EF149"/>
    <mergeCell ref="EG149:EH149"/>
    <mergeCell ref="EY149:EZ149"/>
    <mergeCell ref="FA149:FB149"/>
    <mergeCell ref="FC149:FD149"/>
    <mergeCell ref="FE149:FF149"/>
    <mergeCell ref="EQ149:ER149"/>
    <mergeCell ref="ES149:ET149"/>
    <mergeCell ref="EU149:EV149"/>
    <mergeCell ref="EW149:EX149"/>
    <mergeCell ref="FO149:FP149"/>
    <mergeCell ref="FQ149:FR149"/>
    <mergeCell ref="FS149:FT149"/>
    <mergeCell ref="FU149:FV149"/>
    <mergeCell ref="FG149:FH149"/>
    <mergeCell ref="FI149:FJ149"/>
    <mergeCell ref="FK149:FL149"/>
    <mergeCell ref="FM149:FN149"/>
    <mergeCell ref="DC171:DD171"/>
    <mergeCell ref="DE171:DF171"/>
    <mergeCell ref="DG171:DH171"/>
    <mergeCell ref="DI171:DJ171"/>
    <mergeCell ref="CU171:CV171"/>
    <mergeCell ref="CW171:CX171"/>
    <mergeCell ref="CY171:CZ171"/>
    <mergeCell ref="DA171:DB171"/>
    <mergeCell ref="DS171:DT171"/>
    <mergeCell ref="DU171:DV171"/>
    <mergeCell ref="DW171:DX171"/>
    <mergeCell ref="DY171:DZ171"/>
    <mergeCell ref="DK171:DL171"/>
    <mergeCell ref="DM171:DN171"/>
    <mergeCell ref="DO171:DP171"/>
    <mergeCell ref="DQ171:DR171"/>
    <mergeCell ref="EI171:EJ171"/>
    <mergeCell ref="EK171:EL171"/>
    <mergeCell ref="EM171:EN171"/>
    <mergeCell ref="EO171:EP171"/>
    <mergeCell ref="EA171:EB171"/>
    <mergeCell ref="EC171:ED171"/>
    <mergeCell ref="EE171:EF171"/>
    <mergeCell ref="EG171:EH171"/>
    <mergeCell ref="EY171:EZ171"/>
    <mergeCell ref="FA171:FB171"/>
    <mergeCell ref="FC171:FD171"/>
    <mergeCell ref="FE171:FF171"/>
    <mergeCell ref="EQ171:ER171"/>
    <mergeCell ref="ES171:ET171"/>
    <mergeCell ref="EU171:EV171"/>
    <mergeCell ref="EW171:EX171"/>
    <mergeCell ref="FO171:FP171"/>
    <mergeCell ref="FQ171:FR171"/>
    <mergeCell ref="FS171:FT171"/>
    <mergeCell ref="FU171:FV171"/>
    <mergeCell ref="FG171:FH171"/>
    <mergeCell ref="FI171:FJ171"/>
    <mergeCell ref="FK171:FL171"/>
    <mergeCell ref="FM171:FN171"/>
    <mergeCell ref="DC193:DD193"/>
    <mergeCell ref="DE193:DF193"/>
    <mergeCell ref="DG193:DH193"/>
    <mergeCell ref="DI193:DJ193"/>
    <mergeCell ref="CU193:CV193"/>
    <mergeCell ref="CW193:CX193"/>
    <mergeCell ref="CY193:CZ193"/>
    <mergeCell ref="DA193:DB193"/>
    <mergeCell ref="DS193:DT193"/>
    <mergeCell ref="DU193:DV193"/>
    <mergeCell ref="DW193:DX193"/>
    <mergeCell ref="DY193:DZ193"/>
    <mergeCell ref="DK193:DL193"/>
    <mergeCell ref="DM193:DN193"/>
    <mergeCell ref="DO193:DP193"/>
    <mergeCell ref="DQ193:DR193"/>
    <mergeCell ref="EI193:EJ193"/>
    <mergeCell ref="EK193:EL193"/>
    <mergeCell ref="EM193:EN193"/>
    <mergeCell ref="EO193:EP193"/>
    <mergeCell ref="EA193:EB193"/>
    <mergeCell ref="EC193:ED193"/>
    <mergeCell ref="EE193:EF193"/>
    <mergeCell ref="EG193:EH193"/>
    <mergeCell ref="EY193:EZ193"/>
    <mergeCell ref="FA193:FB193"/>
    <mergeCell ref="FC193:FD193"/>
    <mergeCell ref="FE193:FF193"/>
    <mergeCell ref="EQ193:ER193"/>
    <mergeCell ref="ES193:ET193"/>
    <mergeCell ref="EU193:EV193"/>
    <mergeCell ref="EW193:EX193"/>
    <mergeCell ref="FO193:FP193"/>
    <mergeCell ref="FQ193:FR193"/>
    <mergeCell ref="FS193:FT193"/>
    <mergeCell ref="FU193:FV193"/>
    <mergeCell ref="FG193:FH193"/>
    <mergeCell ref="FI193:FJ193"/>
    <mergeCell ref="FK193:FL193"/>
    <mergeCell ref="FM193:FN193"/>
    <mergeCell ref="DC215:DD215"/>
    <mergeCell ref="DE215:DF215"/>
    <mergeCell ref="DG215:DH215"/>
    <mergeCell ref="DI215:DJ215"/>
    <mergeCell ref="EY215:EZ215"/>
    <mergeCell ref="FA215:FB215"/>
    <mergeCell ref="FC215:FD215"/>
    <mergeCell ref="FE215:FF215"/>
    <mergeCell ref="EQ215:ER215"/>
    <mergeCell ref="ES215:ET215"/>
    <mergeCell ref="EU215:EV215"/>
    <mergeCell ref="EW215:EX215"/>
    <mergeCell ref="FO215:FP215"/>
    <mergeCell ref="FQ215:FR215"/>
    <mergeCell ref="FS215:FT215"/>
    <mergeCell ref="FU215:FV215"/>
    <mergeCell ref="FG215:FH215"/>
    <mergeCell ref="FI215:FJ215"/>
    <mergeCell ref="CU215:CV215"/>
    <mergeCell ref="CW215:CX215"/>
    <mergeCell ref="CY215:CZ215"/>
    <mergeCell ref="DA215:DB215"/>
    <mergeCell ref="DS215:DT215"/>
    <mergeCell ref="DU215:DV215"/>
    <mergeCell ref="DW215:DX215"/>
    <mergeCell ref="DY215:DZ215"/>
    <mergeCell ref="DK215:DL215"/>
    <mergeCell ref="DM215:DN215"/>
    <mergeCell ref="DO215:DP215"/>
    <mergeCell ref="DQ215:DR215"/>
    <mergeCell ref="EI215:EJ215"/>
    <mergeCell ref="EK215:EL215"/>
    <mergeCell ref="EM215:EN215"/>
    <mergeCell ref="EO215:EP215"/>
    <mergeCell ref="EA215:EB215"/>
    <mergeCell ref="EC215:ED215"/>
    <mergeCell ref="EE215:EF215"/>
    <mergeCell ref="EG215:EH215"/>
    <mergeCell ref="FK215:FL215"/>
    <mergeCell ref="FM215:FN215"/>
    <mergeCell ref="DC237:DD237"/>
    <mergeCell ref="DE237:DF237"/>
    <mergeCell ref="DG237:DH237"/>
    <mergeCell ref="DI237:DJ237"/>
    <mergeCell ref="CU237:CV237"/>
    <mergeCell ref="CW237:CX237"/>
    <mergeCell ref="CY237:CZ237"/>
    <mergeCell ref="DA237:DB237"/>
    <mergeCell ref="DS237:DT237"/>
    <mergeCell ref="DU237:DV237"/>
    <mergeCell ref="DW237:DX237"/>
    <mergeCell ref="DY237:DZ237"/>
    <mergeCell ref="DK237:DL237"/>
    <mergeCell ref="DM237:DN237"/>
    <mergeCell ref="DO237:DP237"/>
    <mergeCell ref="DQ237:DR237"/>
    <mergeCell ref="EI237:EJ237"/>
    <mergeCell ref="EK237:EL237"/>
    <mergeCell ref="EM237:EN237"/>
    <mergeCell ref="EO237:EP237"/>
    <mergeCell ref="EA237:EB237"/>
    <mergeCell ref="EC237:ED237"/>
    <mergeCell ref="EE237:EF237"/>
    <mergeCell ref="EG237:EH237"/>
    <mergeCell ref="EY237:EZ237"/>
    <mergeCell ref="FA237:FB237"/>
    <mergeCell ref="FC237:FD237"/>
    <mergeCell ref="FE237:FF237"/>
    <mergeCell ref="EQ237:ER237"/>
    <mergeCell ref="ES237:ET237"/>
    <mergeCell ref="EU237:EV237"/>
    <mergeCell ref="EW237:EX237"/>
    <mergeCell ref="FO237:FP237"/>
    <mergeCell ref="FQ237:FR237"/>
    <mergeCell ref="FS237:FT237"/>
    <mergeCell ref="FU237:FV237"/>
    <mergeCell ref="FG237:FH237"/>
    <mergeCell ref="FI237:FJ237"/>
    <mergeCell ref="FK237:FL237"/>
    <mergeCell ref="FM237:FN237"/>
    <mergeCell ref="DC259:DD259"/>
    <mergeCell ref="DE259:DF259"/>
    <mergeCell ref="DG259:DH259"/>
    <mergeCell ref="DI259:DJ259"/>
    <mergeCell ref="CU259:CV259"/>
    <mergeCell ref="CW259:CX259"/>
    <mergeCell ref="CY259:CZ259"/>
    <mergeCell ref="DA259:DB259"/>
    <mergeCell ref="DS259:DT259"/>
    <mergeCell ref="DU259:DV259"/>
    <mergeCell ref="DW259:DX259"/>
    <mergeCell ref="DY259:DZ259"/>
    <mergeCell ref="DK259:DL259"/>
    <mergeCell ref="DM259:DN259"/>
    <mergeCell ref="DO259:DP259"/>
    <mergeCell ref="DQ259:DR259"/>
    <mergeCell ref="EI259:EJ259"/>
    <mergeCell ref="EK259:EL259"/>
    <mergeCell ref="EM259:EN259"/>
    <mergeCell ref="EO259:EP259"/>
    <mergeCell ref="EA259:EB259"/>
    <mergeCell ref="EC259:ED259"/>
    <mergeCell ref="EE259:EF259"/>
    <mergeCell ref="EG259:EH259"/>
    <mergeCell ref="EY259:EZ259"/>
    <mergeCell ref="FA259:FB259"/>
    <mergeCell ref="FC259:FD259"/>
    <mergeCell ref="FE259:FF259"/>
    <mergeCell ref="EQ259:ER259"/>
    <mergeCell ref="ES259:ET259"/>
    <mergeCell ref="EU259:EV259"/>
    <mergeCell ref="EW259:EX259"/>
    <mergeCell ref="FO259:FP259"/>
    <mergeCell ref="FQ259:FR259"/>
    <mergeCell ref="FS259:FT259"/>
    <mergeCell ref="FU259:FV259"/>
    <mergeCell ref="FG259:FH259"/>
    <mergeCell ref="FI259:FJ259"/>
    <mergeCell ref="FK259:FL259"/>
    <mergeCell ref="FM259:FN259"/>
    <mergeCell ref="DC281:DD281"/>
    <mergeCell ref="DE281:DF281"/>
    <mergeCell ref="DG281:DH281"/>
    <mergeCell ref="DI281:DJ281"/>
    <mergeCell ref="CU281:CV281"/>
    <mergeCell ref="CW281:CX281"/>
    <mergeCell ref="CY281:CZ281"/>
    <mergeCell ref="DA281:DB281"/>
    <mergeCell ref="DS281:DT281"/>
    <mergeCell ref="DU281:DV281"/>
    <mergeCell ref="DW281:DX281"/>
    <mergeCell ref="DY281:DZ281"/>
    <mergeCell ref="DK281:DL281"/>
    <mergeCell ref="DM281:DN281"/>
    <mergeCell ref="DO281:DP281"/>
    <mergeCell ref="DQ281:DR281"/>
    <mergeCell ref="EI281:EJ281"/>
    <mergeCell ref="EK281:EL281"/>
    <mergeCell ref="EM281:EN281"/>
    <mergeCell ref="EO281:EP281"/>
    <mergeCell ref="EA281:EB281"/>
    <mergeCell ref="EC281:ED281"/>
    <mergeCell ref="EE281:EF281"/>
    <mergeCell ref="EG281:EH281"/>
    <mergeCell ref="EY281:EZ281"/>
    <mergeCell ref="FA281:FB281"/>
    <mergeCell ref="FC281:FD281"/>
    <mergeCell ref="FE281:FF281"/>
    <mergeCell ref="EQ281:ER281"/>
    <mergeCell ref="ES281:ET281"/>
    <mergeCell ref="EU281:EV281"/>
    <mergeCell ref="EW281:EX281"/>
    <mergeCell ref="FO281:FP281"/>
    <mergeCell ref="FQ281:FR281"/>
    <mergeCell ref="FS281:FT281"/>
    <mergeCell ref="FU281:FV281"/>
    <mergeCell ref="FG281:FH281"/>
    <mergeCell ref="FI281:FJ281"/>
    <mergeCell ref="FK281:FL281"/>
    <mergeCell ref="FM281:FN281"/>
    <mergeCell ref="DC303:DD303"/>
    <mergeCell ref="DE303:DF303"/>
    <mergeCell ref="DG303:DH303"/>
    <mergeCell ref="DI303:DJ303"/>
    <mergeCell ref="CU303:CV303"/>
    <mergeCell ref="CW303:CX303"/>
    <mergeCell ref="CY303:CZ303"/>
    <mergeCell ref="DA303:DB303"/>
    <mergeCell ref="DS303:DT303"/>
    <mergeCell ref="DU303:DV303"/>
    <mergeCell ref="DW303:DX303"/>
    <mergeCell ref="DY303:DZ303"/>
    <mergeCell ref="DK303:DL303"/>
    <mergeCell ref="DM303:DN303"/>
    <mergeCell ref="DO303:DP303"/>
    <mergeCell ref="DQ303:DR303"/>
    <mergeCell ref="EI303:EJ303"/>
    <mergeCell ref="EK303:EL303"/>
    <mergeCell ref="EM303:EN303"/>
    <mergeCell ref="EO303:EP303"/>
    <mergeCell ref="EA303:EB303"/>
    <mergeCell ref="EC303:ED303"/>
    <mergeCell ref="EE303:EF303"/>
    <mergeCell ref="EG303:EH303"/>
    <mergeCell ref="EY303:EZ303"/>
    <mergeCell ref="FA303:FB303"/>
    <mergeCell ref="FC303:FD303"/>
    <mergeCell ref="FE303:FF303"/>
    <mergeCell ref="EQ303:ER303"/>
    <mergeCell ref="ES303:ET303"/>
    <mergeCell ref="EU303:EV303"/>
    <mergeCell ref="EW303:EX303"/>
    <mergeCell ref="FO303:FP303"/>
    <mergeCell ref="FQ303:FR303"/>
    <mergeCell ref="FS303:FT303"/>
    <mergeCell ref="FU303:FV303"/>
    <mergeCell ref="FG303:FH303"/>
    <mergeCell ref="FI303:FJ303"/>
    <mergeCell ref="FK303:FL303"/>
    <mergeCell ref="FM303:FN303"/>
    <mergeCell ref="DC325:DD325"/>
    <mergeCell ref="DE325:DF325"/>
    <mergeCell ref="DG325:DH325"/>
    <mergeCell ref="DI325:DJ325"/>
    <mergeCell ref="EY325:EZ325"/>
    <mergeCell ref="FA325:FB325"/>
    <mergeCell ref="FC325:FD325"/>
    <mergeCell ref="FE325:FF325"/>
    <mergeCell ref="EQ325:ER325"/>
    <mergeCell ref="ES325:ET325"/>
    <mergeCell ref="EU325:EV325"/>
    <mergeCell ref="EW325:EX325"/>
    <mergeCell ref="FO325:FP325"/>
    <mergeCell ref="FQ325:FR325"/>
    <mergeCell ref="FS325:FT325"/>
    <mergeCell ref="FU325:FV325"/>
    <mergeCell ref="FG325:FH325"/>
    <mergeCell ref="FI325:FJ325"/>
    <mergeCell ref="CU325:CV325"/>
    <mergeCell ref="CW325:CX325"/>
    <mergeCell ref="CY325:CZ325"/>
    <mergeCell ref="DA325:DB325"/>
    <mergeCell ref="DS325:DT325"/>
    <mergeCell ref="DU325:DV325"/>
    <mergeCell ref="DW325:DX325"/>
    <mergeCell ref="DY325:DZ325"/>
    <mergeCell ref="DK325:DL325"/>
    <mergeCell ref="DM325:DN325"/>
    <mergeCell ref="DO325:DP325"/>
    <mergeCell ref="DQ325:DR325"/>
    <mergeCell ref="EI325:EJ325"/>
    <mergeCell ref="EK325:EL325"/>
    <mergeCell ref="EM325:EN325"/>
    <mergeCell ref="EO325:EP325"/>
    <mergeCell ref="EA325:EB325"/>
    <mergeCell ref="EC325:ED325"/>
    <mergeCell ref="EE325:EF325"/>
    <mergeCell ref="EG325:EH325"/>
    <mergeCell ref="FK325:FL325"/>
    <mergeCell ref="FM325:FN325"/>
    <mergeCell ref="DC347:DD347"/>
    <mergeCell ref="DE347:DF347"/>
    <mergeCell ref="DG347:DH347"/>
    <mergeCell ref="DI347:DJ347"/>
    <mergeCell ref="CU347:CV347"/>
    <mergeCell ref="CW347:CX347"/>
    <mergeCell ref="CY347:CZ347"/>
    <mergeCell ref="DA347:DB347"/>
    <mergeCell ref="DS347:DT347"/>
    <mergeCell ref="DU347:DV347"/>
    <mergeCell ref="DW347:DX347"/>
    <mergeCell ref="DY347:DZ347"/>
    <mergeCell ref="DK347:DL347"/>
    <mergeCell ref="DM347:DN347"/>
    <mergeCell ref="DO347:DP347"/>
    <mergeCell ref="DQ347:DR347"/>
    <mergeCell ref="EI347:EJ347"/>
    <mergeCell ref="EK347:EL347"/>
    <mergeCell ref="EM347:EN347"/>
    <mergeCell ref="EO347:EP347"/>
    <mergeCell ref="EA347:EB347"/>
    <mergeCell ref="EC347:ED347"/>
    <mergeCell ref="EE347:EF347"/>
    <mergeCell ref="EG347:EH347"/>
    <mergeCell ref="EY347:EZ347"/>
    <mergeCell ref="FA347:FB347"/>
    <mergeCell ref="FC347:FD347"/>
    <mergeCell ref="FE347:FF347"/>
    <mergeCell ref="EQ347:ER347"/>
    <mergeCell ref="ES347:ET347"/>
    <mergeCell ref="EU347:EV347"/>
    <mergeCell ref="EW347:EX347"/>
    <mergeCell ref="FO347:FP347"/>
    <mergeCell ref="FQ347:FR347"/>
    <mergeCell ref="FS347:FT347"/>
    <mergeCell ref="FU347:FV347"/>
    <mergeCell ref="FG347:FH347"/>
    <mergeCell ref="FI347:FJ347"/>
    <mergeCell ref="FK347:FL347"/>
    <mergeCell ref="FM347:FN347"/>
    <mergeCell ref="DC369:DD369"/>
    <mergeCell ref="DE369:DF369"/>
    <mergeCell ref="DG369:DH369"/>
    <mergeCell ref="DI369:DJ369"/>
    <mergeCell ref="CU369:CV369"/>
    <mergeCell ref="CW369:CX369"/>
    <mergeCell ref="CY369:CZ369"/>
    <mergeCell ref="DA369:DB369"/>
    <mergeCell ref="DS369:DT369"/>
    <mergeCell ref="DU369:DV369"/>
    <mergeCell ref="DW369:DX369"/>
    <mergeCell ref="DY369:DZ369"/>
    <mergeCell ref="DK369:DL369"/>
    <mergeCell ref="DM369:DN369"/>
    <mergeCell ref="DO369:DP369"/>
    <mergeCell ref="DQ369:DR369"/>
    <mergeCell ref="EI369:EJ369"/>
    <mergeCell ref="EK369:EL369"/>
    <mergeCell ref="EM369:EN369"/>
    <mergeCell ref="EO369:EP369"/>
    <mergeCell ref="EA369:EB369"/>
    <mergeCell ref="EC369:ED369"/>
    <mergeCell ref="EE369:EF369"/>
    <mergeCell ref="EG369:EH369"/>
    <mergeCell ref="EY369:EZ369"/>
    <mergeCell ref="FA369:FB369"/>
    <mergeCell ref="FC369:FD369"/>
    <mergeCell ref="FE369:FF369"/>
    <mergeCell ref="EQ369:ER369"/>
    <mergeCell ref="ES369:ET369"/>
    <mergeCell ref="EU369:EV369"/>
    <mergeCell ref="EW369:EX369"/>
    <mergeCell ref="FO369:FP369"/>
    <mergeCell ref="FQ369:FR369"/>
    <mergeCell ref="FS369:FT369"/>
    <mergeCell ref="FU369:FV369"/>
    <mergeCell ref="FG369:FH369"/>
    <mergeCell ref="FI369:FJ369"/>
    <mergeCell ref="FK369:FL369"/>
    <mergeCell ref="FM369:FN369"/>
    <mergeCell ref="DC391:DD391"/>
    <mergeCell ref="DE391:DF391"/>
    <mergeCell ref="DG391:DH391"/>
    <mergeCell ref="DI391:DJ391"/>
    <mergeCell ref="CU391:CV391"/>
    <mergeCell ref="CW391:CX391"/>
    <mergeCell ref="CY391:CZ391"/>
    <mergeCell ref="DA391:DB391"/>
    <mergeCell ref="DS391:DT391"/>
    <mergeCell ref="DU391:DV391"/>
    <mergeCell ref="DW391:DX391"/>
    <mergeCell ref="DY391:DZ391"/>
    <mergeCell ref="DK391:DL391"/>
    <mergeCell ref="DM391:DN391"/>
    <mergeCell ref="DO391:DP391"/>
    <mergeCell ref="DQ391:DR391"/>
    <mergeCell ref="EI391:EJ391"/>
    <mergeCell ref="EK391:EL391"/>
    <mergeCell ref="EM391:EN391"/>
    <mergeCell ref="EO391:EP391"/>
    <mergeCell ref="EA391:EB391"/>
    <mergeCell ref="EC391:ED391"/>
    <mergeCell ref="EE391:EF391"/>
    <mergeCell ref="EG391:EH391"/>
    <mergeCell ref="EY391:EZ391"/>
    <mergeCell ref="FA391:FB391"/>
    <mergeCell ref="FC391:FD391"/>
    <mergeCell ref="FE391:FF391"/>
    <mergeCell ref="EQ391:ER391"/>
    <mergeCell ref="ES391:ET391"/>
    <mergeCell ref="EU391:EV391"/>
    <mergeCell ref="EW391:EX391"/>
    <mergeCell ref="FO391:FP391"/>
    <mergeCell ref="FQ391:FR391"/>
    <mergeCell ref="FS391:FT391"/>
    <mergeCell ref="FU391:FV391"/>
    <mergeCell ref="FG391:FH391"/>
    <mergeCell ref="FI391:FJ391"/>
    <mergeCell ref="FK391:FL391"/>
    <mergeCell ref="FM391:FN391"/>
    <mergeCell ref="DC413:DD413"/>
    <mergeCell ref="DE413:DF413"/>
    <mergeCell ref="DG413:DH413"/>
    <mergeCell ref="DI413:DJ413"/>
    <mergeCell ref="CU413:CV413"/>
    <mergeCell ref="CW413:CX413"/>
    <mergeCell ref="CY413:CZ413"/>
    <mergeCell ref="DA413:DB413"/>
    <mergeCell ref="DS413:DT413"/>
    <mergeCell ref="DU413:DV413"/>
    <mergeCell ref="DW413:DX413"/>
    <mergeCell ref="DY413:DZ413"/>
    <mergeCell ref="DK413:DL413"/>
    <mergeCell ref="DM413:DN413"/>
    <mergeCell ref="DO413:DP413"/>
    <mergeCell ref="DQ413:DR413"/>
    <mergeCell ref="EI413:EJ413"/>
    <mergeCell ref="EK413:EL413"/>
    <mergeCell ref="EM413:EN413"/>
    <mergeCell ref="EO413:EP413"/>
    <mergeCell ref="EA413:EB413"/>
    <mergeCell ref="EC413:ED413"/>
    <mergeCell ref="EE413:EF413"/>
    <mergeCell ref="EG413:EH413"/>
    <mergeCell ref="EY413:EZ413"/>
    <mergeCell ref="FA413:FB413"/>
    <mergeCell ref="FC413:FD413"/>
    <mergeCell ref="FE413:FF413"/>
    <mergeCell ref="EQ413:ER413"/>
    <mergeCell ref="ES413:ET413"/>
    <mergeCell ref="EU413:EV413"/>
    <mergeCell ref="EW413:EX413"/>
    <mergeCell ref="FO413:FP413"/>
    <mergeCell ref="FQ413:FR413"/>
    <mergeCell ref="FS413:FT413"/>
    <mergeCell ref="FU413:FV413"/>
    <mergeCell ref="FG413:FH413"/>
    <mergeCell ref="FI413:FJ413"/>
    <mergeCell ref="FK413:FL413"/>
    <mergeCell ref="FM413:FN413"/>
    <mergeCell ref="DC435:DD435"/>
    <mergeCell ref="DE435:DF435"/>
    <mergeCell ref="DG435:DH435"/>
    <mergeCell ref="DI435:DJ435"/>
    <mergeCell ref="EY435:EZ435"/>
    <mergeCell ref="FA435:FB435"/>
    <mergeCell ref="FC435:FD435"/>
    <mergeCell ref="FE435:FF435"/>
    <mergeCell ref="EQ435:ER435"/>
    <mergeCell ref="ES435:ET435"/>
    <mergeCell ref="EU435:EV435"/>
    <mergeCell ref="EW435:EX435"/>
    <mergeCell ref="FO435:FP435"/>
    <mergeCell ref="FQ435:FR435"/>
    <mergeCell ref="FS435:FT435"/>
    <mergeCell ref="FU435:FV435"/>
    <mergeCell ref="FG435:FH435"/>
    <mergeCell ref="FI435:FJ435"/>
    <mergeCell ref="EE457:EF457"/>
    <mergeCell ref="EG457:EH457"/>
    <mergeCell ref="EY457:EZ457"/>
    <mergeCell ref="FA457:FB457"/>
    <mergeCell ref="FC457:FD457"/>
    <mergeCell ref="FE457:FF457"/>
    <mergeCell ref="EQ457:ER457"/>
    <mergeCell ref="ES457:ET457"/>
    <mergeCell ref="CU435:CV435"/>
    <mergeCell ref="CW435:CX435"/>
    <mergeCell ref="CY435:CZ435"/>
    <mergeCell ref="DA435:DB435"/>
    <mergeCell ref="DS435:DT435"/>
    <mergeCell ref="DU435:DV435"/>
    <mergeCell ref="DW435:DX435"/>
    <mergeCell ref="DY435:DZ435"/>
    <mergeCell ref="DK435:DL435"/>
    <mergeCell ref="DM435:DN435"/>
    <mergeCell ref="DO435:DP435"/>
    <mergeCell ref="DQ435:DR435"/>
    <mergeCell ref="EI435:EJ435"/>
    <mergeCell ref="EK435:EL435"/>
    <mergeCell ref="EM435:EN435"/>
    <mergeCell ref="EO435:EP435"/>
    <mergeCell ref="EA435:EB435"/>
    <mergeCell ref="EC435:ED435"/>
    <mergeCell ref="EE435:EF435"/>
    <mergeCell ref="EG435:EH435"/>
    <mergeCell ref="EU457:EV457"/>
    <mergeCell ref="EW457:EX457"/>
    <mergeCell ref="FO457:FP457"/>
    <mergeCell ref="FQ457:FR457"/>
    <mergeCell ref="FS457:FT457"/>
    <mergeCell ref="FU457:FV457"/>
    <mergeCell ref="FG457:FH457"/>
    <mergeCell ref="FI457:FJ457"/>
    <mergeCell ref="FK457:FL457"/>
    <mergeCell ref="FM457:FN457"/>
    <mergeCell ref="FK435:FL435"/>
    <mergeCell ref="FM435:FN435"/>
    <mergeCell ref="DC457:DD457"/>
    <mergeCell ref="DE457:DF457"/>
    <mergeCell ref="DG457:DH457"/>
    <mergeCell ref="DI457:DJ457"/>
    <mergeCell ref="CU457:CV457"/>
    <mergeCell ref="CW457:CX457"/>
    <mergeCell ref="CY457:CZ457"/>
    <mergeCell ref="DA457:DB457"/>
    <mergeCell ref="DS457:DT457"/>
    <mergeCell ref="DU457:DV457"/>
    <mergeCell ref="DW457:DX457"/>
    <mergeCell ref="DY457:DZ457"/>
    <mergeCell ref="DK457:DL457"/>
    <mergeCell ref="DM457:DN457"/>
    <mergeCell ref="DO457:DP457"/>
    <mergeCell ref="DQ457:DR457"/>
    <mergeCell ref="EI457:EJ457"/>
    <mergeCell ref="EK457:EL457"/>
    <mergeCell ref="EM457:EN457"/>
    <mergeCell ref="EO457:EP457"/>
    <mergeCell ref="EA457:EB457"/>
    <mergeCell ref="EC457:ED457"/>
  </mergeCells>
  <phoneticPr fontId="4" type="noConversion"/>
  <conditionalFormatting sqref="A4:L4">
    <cfRule type="cellIs" dxfId="26" priority="24" stopIfTrue="1" operator="equal">
      <formula>"Filter aktiviert"</formula>
    </cfRule>
  </conditionalFormatting>
  <conditionalFormatting sqref="Y25 Y47 Y69 Y91 Y113 Y135 Y157 Y179 Y201 Y223 Y245 Y267 Y289 Y311 Y333 Y355 Y377 Y399 Y421 Y443">
    <cfRule type="cellIs" dxfId="25" priority="7" stopIfTrue="1" operator="notEqual">
      <formula>BF25</formula>
    </cfRule>
  </conditionalFormatting>
  <conditionalFormatting sqref="Y20:AH21 Y23 Y42:AH43 Y45 Y64:AH65 Y67 Y86:AH87 Y89 Y108:AH109 Y111 Y130:AH131 Y133 Y152:AH153 Y155 Y174:AH175 Y177 Y196:AH197 Y199 Y218:AH219 Y221 Y240:AH241 Y243 Y262:AH263 Y265 Y284:AH285 Y287 Y306:AH307 Y309 Y328:AH329 Y331 Y350:AH351 Y353 Y372:AH373 Y375 Y394:AH395 Y397 Y416:AH417 Y419 Y438:AH439 Y441">
    <cfRule type="cellIs" dxfId="24" priority="3" stopIfTrue="1" operator="notEqual">
      <formula>BA20</formula>
    </cfRule>
  </conditionalFormatting>
  <conditionalFormatting sqref="Y27:AR27 Y30:AR30 Y33:AR33 Y36:AR36 Y49:AR49 Y52:AR52 Y55:AR55 Y58:AR58 Y71:AR71 Y74:AR74 Y77:AR77 Y80:AR80 Y93:AR93 Y96:AR96 Y99:AR99 Y102:AR102 Y115:AR115 Y118:AR118 Y121:AR121 Y124:AR124 Y137:AR137 Y140:AR140 Y143:AR143 Y146:AR146 Y159:AR159 Y162:AR162 Y165:AR165 Y168:AR168 Y181:AR181 Y184:AR184 Y187:AR187 Y190:AR190 Y203:AR203 Y206:AR206 Y209:AR209 Y212:AR212 Y225:AR225 Y228:AR228 Y231:AR231 Y234:AR234 Y247:AR247 Y250:AR250 Y253:AR253 Y256:AR256 Y269:AR269 Y272:AR272 Y275:AR275 Y278:AR278 Y291:AR291 Y294:AR294 Y297:AR297 Y300:AR300 Y313:AR313 Y316:AR316 Y319:AR319 Y322:AR322 Y335:AR335 Y338:AR338 Y341:AR341 Y344:AR344 Y357:AR357 Y360:AR360 Y363:AR363 Y366:AR366 Y379:AR379 Y382:AR382 Y385:AR385 Y388:AR388 Y401:AR401 Y404:AR404 Y407:AR407 Y410:AR410 Y423:AR423 Y426:AR426 Y429:AR429 Y432:AR432 Y445:AR445 Y448:AR448 Y451:AR451 Y454:AR454">
    <cfRule type="cellIs" dxfId="23" priority="25" stopIfTrue="1" operator="greaterThan">
      <formula>BN27</formula>
    </cfRule>
    <cfRule type="cellIs" dxfId="22" priority="26" stopIfTrue="1" operator="notEqual">
      <formula>BN27</formula>
    </cfRule>
    <cfRule type="cellIs" dxfId="21" priority="27" stopIfTrue="1" operator="greaterThan">
      <formula>$BO$12</formula>
    </cfRule>
  </conditionalFormatting>
  <conditionalFormatting sqref="AA28:AD28">
    <cfRule type="cellIs" dxfId="20" priority="20" stopIfTrue="1" operator="equal">
      <formula>0</formula>
    </cfRule>
    <cfRule type="cellIs" dxfId="19" priority="21" stopIfTrue="1" operator="equal">
      <formula>CE5</formula>
    </cfRule>
  </conditionalFormatting>
  <conditionalFormatting sqref="AA31:AD31 AA34:AD34 AA37:AD37 AA53:AD53 AA56:AD56 AA59:AD59 AA75:AD75 AA78:AD78 AA81:AD81 AA97:AD97 AA100:AD100 AA103:AD103 AA119:AD119 AA122:AD122 AA125:AD125 AA141:AD141 AA144:AD144 AA147:AD147 AA163:AD163 AA166:AD166 AA169:AD169 AA185:AD185 AA188:AD188 AA191:AD191 AA207:AD207 AA210:AD210 AA213:AD213 AA229:AD229 AA232:AD232 AA235:AD235 AA251:AD251 AA254:AD254 AA257:AD257 AA273:AD273 AA276:AD276 AA279:AD279 AA295:AD295 AA298:AD298 AA301:AD301 AA317:AD317 AA320:AD320 AA323:AD323 AA339:AD339 AA342:AD342 AA345:AD345 AA361:AD361 AA364:AD364 AA367:AD367 AA383:AD383 AA386:AD386 AA389:AD389 AA405:AD405 AA408:AD408 AA411:AD411 AA427:AD427 AA430:AD430 AA433:AD433 AA449:AD449 AA452:AD452 AA455:AD455">
    <cfRule type="cellIs" dxfId="18" priority="15" stopIfTrue="1" operator="equal">
      <formula>0</formula>
    </cfRule>
    <cfRule type="cellIs" dxfId="17" priority="16" stopIfTrue="1" operator="equal">
      <formula>AO28</formula>
    </cfRule>
  </conditionalFormatting>
  <conditionalFormatting sqref="AA50:AD50 AA72:AD72 AA94:AD94 AA116:AD116 AA138:AD138 AA160:AD160 AA182:AD182 AA204:AD204 AA226:AD226 AA248:AD248 AA270:AD270 AA292:AD292 AA314:AD314 AA336:AD336 AA358:AD358 AA380:AD380 AA402:AD402 AA424:AD424 AA446:AD446">
    <cfRule type="cellIs" dxfId="16" priority="17" stopIfTrue="1" operator="equal">
      <formula>0</formula>
    </cfRule>
    <cfRule type="cellIs" dxfId="15" priority="18" stopIfTrue="1" operator="equal">
      <formula>AO37</formula>
    </cfRule>
  </conditionalFormatting>
  <conditionalFormatting sqref="AF23 AF45 AF67 AF89 AF111 AF133 AF155 AF177 AF199 AF221 AF243 AF265 AF287 AF309 AF331 AF353 AF375 AF397 AF419 AF441">
    <cfRule type="cellIs" dxfId="14" priority="4" stopIfTrue="1" operator="notEqual">
      <formula>BC23</formula>
    </cfRule>
  </conditionalFormatting>
  <conditionalFormatting sqref="AI4:AJ8 Y39 AA39:AB39 AD39:AE39 AG39:AH39 AJ39:AK39 AM39:AN39 AP39:AQ39 AS39 Y61 AA61:AB61 AD61:AE61 AG61:AH61 AJ61:AK61 AM61:AN61 AP61:AQ61 AS61 Y83 AA83:AB83 AD83:AE83 AG83:AH83 AJ83:AK83 AM83:AN83 AP83:AQ83 AS83 Y105 AA105:AB105 AD105:AE105 AG105:AH105 AJ105:AK105 AM105:AN105 AP105:AQ105 AS105 Y127 AA127:AB127 AD127:AE127 AG127:AH127 AJ127:AK127 AM127:AN127 AP127:AQ127 AS127 Y149 AA149:AB149 AD149:AE149 AG149:AH149 AJ149:AK149 AM149:AN149 AP149:AQ149 AS149 Y171 AA171:AB171 AD171:AE171 AG171:AH171 AJ171:AK171 AM171:AN171 AP171:AQ171 AS171 Y193 AA193:AB193 AD193:AE193 AG193:AH193 AJ193:AK193 AM193:AN193 AP193:AQ193 AS193 Y215 AA215:AB215 AD215:AE215 AG215:AH215 AJ215:AK215 AM215:AN215 AP215:AQ215 AS215 Y237 AA237:AB237 AD237:AE237 AG237:AH237 AJ237:AK237 AM237:AN237 AP237:AQ237 AS237 Y259 AA259:AB259 AD259:AE259 AG259:AH259 AJ259:AK259 AM259:AN259 AP259:AQ259 AS259 Y281 AA281:AB281 AD281:AE281 AG281:AH281 AJ281:AK281 AM281:AN281 AP281:AQ281 AS281 Y303 AA303:AB303 AD303:AE303 AG303:AH303 AJ303:AK303 AM303:AN303 AP303:AQ303 AS303 Y325 AA325:AB325 AD325:AE325 AG325:AH325 AJ325:AK325 AM325:AN325 AP325:AQ325 AS325 Y347 AA347:AB347 AD347:AE347 AG347:AH347 AJ347:AK347 AM347:AN347 AP347:AQ347 AS347 Y369 AA369:AB369 AD369:AE369 AG369:AH369 AJ369:AK369 AM369:AN369 AP369:AQ369 AS369 Y391 AA391:AB391 AD391:AE391 AG391:AH391 AJ391:AK391 AM391:AN391 AP391:AQ391 AS391 Y413 AA413:AB413 AD413:AE413 AG413:AH413 AJ413:AK413 AM413:AN413 AP413:AQ413 AS413 Y435 AA435:AB435 AD435:AE435 AG435:AH435 AJ435:AK435 AM435:AN435 AP435:AQ435 AS435 Y457 AA457:AB457 AD457:AE457 AG457:AH457 AJ457:AK457 AM457:AN457 AP457:AQ457 AS457">
    <cfRule type="cellIs" dxfId="13" priority="23" stopIfTrue="1" operator="equal">
      <formula>0</formula>
    </cfRule>
  </conditionalFormatting>
  <conditionalFormatting sqref="AI20:AP21 AI42:AP43 AI64:AP65 AI86:AP87 AI108:AP109 AI130:AP131 AI152:AP153 AI174:AP175 AI196:AP197 AI218:AP219 AI240:AP241 AI262:AP263 AI284:AP285 AI306:AP307 AI328:AP329 AI350:AP351 AI372:AP373 AI394:AP395 AI416:AP417 AI438:AP439">
    <cfRule type="cellIs" dxfId="12" priority="8" stopIfTrue="1" operator="notEqual">
      <formula>BL20</formula>
    </cfRule>
  </conditionalFormatting>
  <conditionalFormatting sqref="AM23 AM45 AM67 AM89 AM111 AM133 AM155 AM177 AM199 AM221 AM243 AM265 AM287 AM309 AM331 AM353 AM375 AM397 AM419 AM441">
    <cfRule type="cellIs" dxfId="11" priority="5" stopIfTrue="1" operator="notEqual">
      <formula>BE23</formula>
    </cfRule>
  </conditionalFormatting>
  <conditionalFormatting sqref="AO28:AR28 AO31:AR31 AO34:AR34 AO37:AR37 AO50:AR50 AO53:AR53 AO56:AR56 AO59:AR59 AO72:AR72 AO75:AR75 AO78:AR78 AO81:AR81 AO94:AR94 AO97:AR97 AO100:AR100 AO103:AR103 AO116:AR116 AO119:AR119 AO122:AR122 AO125:AR125 AO138:AR138 AO141:AR141 AO144:AR144 AO147:AR147 AO160:AR160 AO163:AR163 AO166:AR166 AO169:AR169 AO182:AR182 AO185:AR185 AO188:AR188 AO191:AR191 AO204:AR204 AO207:AR207 AO210:AR210 AO213:AR213 AO226:AR226 AO229:AR229 AO232:AR232 AO235:AR235 AO248:AR248 AO251:AR251 AO254:AR254 AO257:AR257 AO270:AR270 AO273:AR273 AO276:AR276 AO279:AR279 AO292:AR292 AO295:AR295 AO298:AR298 AO301:AR301 AO314:AR314 AO317:AR317 AO320:AR320 AO323:AR323 AO336:AR336 AO339:AR339 AO342:AR342 AO345:AR345 AO358:AR358 AO361:AR361 AO364:AR364 AO367:AR367 AO380:AR380 AO383:AR383 AO386:AR386 AO389:AR389 AO402:AR402 AO405:AR405 AO408:AR408 AO411:AR411 AO424:AR424 AO427:AR427 AO430:AR430 AO433:AR433 AO446:AR446 AO449:AR449 AO452:AR452 AO455:AR455">
    <cfRule type="cellIs" dxfId="10" priority="13" stopIfTrue="1" operator="equal">
      <formula>0</formula>
    </cfRule>
    <cfRule type="cellIs" dxfId="9" priority="14" stopIfTrue="1" operator="equal">
      <formula>AA28</formula>
    </cfRule>
  </conditionalFormatting>
  <conditionalFormatting sqref="AS33 AS36 AS55 AS58 AS77 AS80 AS99 AS102 AS121 AS124 AS143 AS146 AS165 AS168 AS187 AS190 AS209 AS212 AS231 AS234 AS253 AS256 AS275 AS278 AS297 AS300 AS319 AS322 AS341 AS344 AS363 AS366 AS385 AS388 AS407 AS410 AS429 AS432 AS451 AS454">
    <cfRule type="cellIs" dxfId="8" priority="9" stopIfTrue="1" operator="greaterThan">
      <formula>CA33</formula>
    </cfRule>
    <cfRule type="cellIs" dxfId="7" priority="10" stopIfTrue="1" operator="notEqual">
      <formula>CA33</formula>
    </cfRule>
  </conditionalFormatting>
  <conditionalFormatting sqref="AT23 AT45 AT67 AT89 AT111 AT133 AT155 AT177 AT199 AT221 AT243 AT265 AT287 AT309 AT331 AT353 AT375 AT397 AT419 AT441">
    <cfRule type="cellIs" dxfId="6" priority="6" stopIfTrue="1" operator="notEqual">
      <formula>BG23</formula>
    </cfRule>
  </conditionalFormatting>
  <conditionalFormatting sqref="AV4:AY5">
    <cfRule type="cellIs" dxfId="5" priority="19" stopIfTrue="1" operator="notEqual">
      <formula>CE4</formula>
    </cfRule>
  </conditionalFormatting>
  <conditionalFormatting sqref="AV20:AY20 AV42:AY42 AV64:AY64 AV86:AY86 AV108:AY108 AV130:AY130 AV152:AY152 AV174:AY174 AV196:AY196 AV218:AY218 AV240:AY240 AV262:AY262 AV284:AY284 AV306:AY306 AV328:AY328 AV350:AY350 AV372:AY372 AV394:AY394 AV416:AY416 AV438:AY438">
    <cfRule type="cellIs" dxfId="4" priority="11" stopIfTrue="1" operator="lessThan">
      <formula>BQ20</formula>
    </cfRule>
    <cfRule type="cellIs" dxfId="3" priority="12" stopIfTrue="1" operator="greaterThan">
      <formula>BI20</formula>
    </cfRule>
  </conditionalFormatting>
  <conditionalFormatting sqref="AW27:AY27 AW30:AY30 AW33:AY33 AW36:AY36 AW49:AY49 AW52:AY52 AW55:AY55 AW58:AY58 AW71:AY71 AW74:AY74 AW77:AY77 AW80:AY80 AW93:AY93 AW96:AY96 AW99:AY99 AW102:AY102 AW115:AY115 AW118:AY118 AW121:AY121 AW124:AY124 AW137:AY137 AW140:AY140 AW143:AY143 AW146:AY146 AW159:AY159 AW162:AY162 AW165:AY165 AW168:AY168 AW181:AY181 AW184:AY184 AW187:AY187 AW190:AY190 AW203:AY203 AW206:AY206 AW209:AY209 AW212:AY212 AW225:AY225 AW228:AY228 AW231:AY231 AW234:AY234 AW247:AY247 AW250:AY250 AW253:AY253 AW256:AY256 AW269:AY269 AW272:AY272 AW275:AY275 AW278:AY278 AW291:AY291 AW294:AY294 AW297:AY297 AW300:AY300 AW313:AY313 AW316:AY316 AW319:AY319 AW322:AY322 AW335:AY335 AW338:AY338 AW341:AY341 AW344:AY344 AW357:AY357 AW360:AY360 AW363:AY363 AW366:AY366 AW379:AY379 AW382:AY382 AW385:AY385 AW388:AY388 AW401:AY401 AW404:AY404 AW407:AY407 AW410:AY410 AW423:AY423 AW426:AY426 AW429:AY429 AW432:AY432 AW445:AY445 AW448:AY448 AW451:AY451 AW454:AY454">
    <cfRule type="cellIs" dxfId="2" priority="1" stopIfTrue="1" operator="notEqual">
      <formula>BA27</formula>
    </cfRule>
    <cfRule type="cellIs" dxfId="1" priority="2" stopIfTrue="1" operator="equal">
      <formula>0</formula>
    </cfRule>
  </conditionalFormatting>
  <conditionalFormatting sqref="AW39:AY39 AW61:AY61 AW83:AY83 AW105:AY105 AW127:AY127 AW149:AY149 AW171:AY171 AW193:AY193 AW215:AY215 AW237:AY237 AW259:AY259 AW281:AY281 AW303:AY303 AW325:AY325 AW347:AY347 AW369:AY369 AW391:AY391 AW413:AY413 AW435:AY435 AW457:AY457">
    <cfRule type="cellIs" dxfId="0" priority="22" stopIfTrue="1" operator="equal">
      <formula>0</formula>
    </cfRule>
  </conditionalFormatting>
  <pageMargins left="0.59055118110236227" right="0.59055118110236227" top="0.47244094488188981" bottom="0.47244094488188981" header="0.51181102362204722" footer="0.27559055118110237"/>
  <pageSetup paperSize="9" scale="89" fitToHeight="100" orientation="portrait" horizontalDpi="1200" verticalDpi="1200" r:id="rId1"/>
  <headerFooter alignWithMargins="0">
    <oddFooter>&amp;L&amp;8&amp;F&amp;C&amp;8&amp;P/&amp;N&amp;R&amp;8Version 1.0/28.11.2011/MR</oddFooter>
  </headerFooter>
  <rowBreaks count="6" manualBreakCount="6">
    <brk id="62" min="13" max="50" man="1"/>
    <brk id="128" min="13" max="50" man="1"/>
    <brk id="194" min="13" max="50" man="1"/>
    <brk id="260" min="13" max="50" man="1"/>
    <brk id="326" min="13" max="50" man="1"/>
    <brk id="392" min="13" max="50" man="1"/>
  </rowBreaks>
  <ignoredErrors>
    <ignoredError sqref="CO18:CP18" formulaRange="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Anleitung</vt:lpstr>
      <vt:lpstr>Formular</vt:lpstr>
      <vt:lpstr>Anleitung!Druckbereich</vt:lpstr>
      <vt:lpstr>Formular!Druckbereich</vt:lpstr>
    </vt:vector>
  </TitlesOfParts>
  <Company>Rafz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Roth</dc:creator>
  <cp:lastModifiedBy>ernst</cp:lastModifiedBy>
  <cp:lastPrinted>2014-07-09T08:33:43Z</cp:lastPrinted>
  <dcterms:created xsi:type="dcterms:W3CDTF">2011-11-28T00:01:57Z</dcterms:created>
  <dcterms:modified xsi:type="dcterms:W3CDTF">2023-04-26T06:34:59Z</dcterms:modified>
</cp:coreProperties>
</file>